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20" windowWidth="9480" windowHeight="5400" tabRatio="817"/>
  </bookViews>
  <sheets>
    <sheet name="Tables 1 - 5" sheetId="3" r:id="rId1"/>
    <sheet name="Tables 6 - 11" sheetId="4" r:id="rId2"/>
    <sheet name="Tables 12 - 14" sheetId="6" r:id="rId3"/>
    <sheet name="Tables 15 - 17 " sheetId="7" r:id="rId4"/>
    <sheet name="Tables 18 - 19" sheetId="9" r:id="rId5"/>
    <sheet name="Appendix B NG" sheetId="11" r:id="rId6"/>
    <sheet name=" Appendix B SPT" sheetId="12" r:id="rId7"/>
    <sheet name=" Appendix B SHETL" sheetId="13" r:id="rId8"/>
    <sheet name="Appendix B OFTO" sheetId="14" r:id="rId9"/>
  </sheets>
  <definedNames>
    <definedName name="_ftn1" localSheetId="1">'Tables 6 - 11'!#REF!</definedName>
    <definedName name="_ftnref1" localSheetId="1">'Tables 15 - 17 '!$B$7</definedName>
  </definedNames>
  <calcPr calcId="145621" iterate="1"/>
</workbook>
</file>

<file path=xl/calcChain.xml><?xml version="1.0" encoding="utf-8"?>
<calcChain xmlns="http://schemas.openxmlformats.org/spreadsheetml/2006/main">
  <c r="C8" i="7" l="1"/>
  <c r="D8" i="7"/>
  <c r="AB42" i="4" l="1"/>
  <c r="AB38" i="4" l="1"/>
  <c r="AG49" i="4" s="1"/>
  <c r="AB39" i="4" l="1"/>
  <c r="AG50" i="4" s="1"/>
  <c r="D7" i="6" l="1"/>
  <c r="D8" i="6"/>
  <c r="D9" i="6"/>
  <c r="D10" i="6"/>
  <c r="D11" i="6"/>
  <c r="D12" i="6"/>
  <c r="D13" i="6"/>
  <c r="D14" i="6"/>
  <c r="D15" i="6"/>
  <c r="D16" i="6"/>
  <c r="D17" i="6"/>
  <c r="D18" i="6"/>
  <c r="D19" i="6"/>
  <c r="D20" i="6"/>
  <c r="D21" i="6"/>
  <c r="D22" i="6"/>
  <c r="D23" i="6"/>
  <c r="D24" i="6"/>
  <c r="D25" i="6"/>
  <c r="D26" i="6"/>
  <c r="D27" i="6"/>
  <c r="D28" i="6"/>
  <c r="D29" i="6"/>
  <c r="D30" i="6"/>
  <c r="D31" i="6"/>
  <c r="D32" i="6"/>
  <c r="D6" i="6"/>
  <c r="A1" i="14" l="1"/>
  <c r="A1" i="13"/>
  <c r="A1" i="12"/>
  <c r="AG48" i="4" l="1"/>
  <c r="AG47" i="4" l="1"/>
  <c r="K36" i="6" l="1"/>
  <c r="K41" i="6"/>
  <c r="K43" i="6"/>
  <c r="K39" i="6"/>
  <c r="K47" i="6"/>
  <c r="K42" i="6"/>
  <c r="K38" i="6"/>
  <c r="K45" i="6"/>
  <c r="K40" i="6"/>
  <c r="K46" i="6"/>
  <c r="K37" i="6"/>
  <c r="K49" i="6"/>
  <c r="K44" i="6"/>
  <c r="K48" i="6"/>
  <c r="R61" i="6" l="1"/>
  <c r="R53" i="6"/>
  <c r="R65" i="6"/>
  <c r="R64" i="6"/>
  <c r="R59" i="6"/>
  <c r="R62" i="6"/>
  <c r="R57" i="6"/>
  <c r="R54" i="6"/>
  <c r="R60" i="6"/>
  <c r="R55" i="6"/>
  <c r="R66" i="6"/>
  <c r="R58" i="6"/>
  <c r="R56" i="6"/>
  <c r="R63" i="6"/>
</calcChain>
</file>

<file path=xl/sharedStrings.xml><?xml version="1.0" encoding="utf-8"?>
<sst xmlns="http://schemas.openxmlformats.org/spreadsheetml/2006/main" count="1181" uniqueCount="472">
  <si>
    <t>Zone</t>
  </si>
  <si>
    <t>Zone Name</t>
  </si>
  <si>
    <t>North Scotland</t>
  </si>
  <si>
    <t>East Aberdeenshire</t>
  </si>
  <si>
    <t>Western Highlands</t>
  </si>
  <si>
    <t>Skye and Lochalsh</t>
  </si>
  <si>
    <t>Eastern Grampian and Tayside</t>
  </si>
  <si>
    <t>Central Grampian</t>
  </si>
  <si>
    <t>Argyll</t>
  </si>
  <si>
    <t>The Trossachs</t>
  </si>
  <si>
    <t>Stirlingshire and Fife</t>
  </si>
  <si>
    <t>South West Scotland</t>
  </si>
  <si>
    <t>Lothian and Borders</t>
  </si>
  <si>
    <t>Solway and Cheviot</t>
  </si>
  <si>
    <t>North East England</t>
  </si>
  <si>
    <t>North Lancs and The Lakes</t>
  </si>
  <si>
    <t>South Lancs, Yorks and Humber</t>
  </si>
  <si>
    <t>North Midlands and North Wales</t>
  </si>
  <si>
    <t>South Lincs and North Norfolk</t>
  </si>
  <si>
    <t>Mid Wales and The Midlands</t>
  </si>
  <si>
    <t>Anglesey and Snowdon</t>
  </si>
  <si>
    <t>Pembrokeshire</t>
  </si>
  <si>
    <t>South Wales</t>
  </si>
  <si>
    <t>Cotswold</t>
  </si>
  <si>
    <t>Central London</t>
  </si>
  <si>
    <t>Essex and Kent</t>
  </si>
  <si>
    <t>Oxfordshire, Surrey and Sussex</t>
  </si>
  <si>
    <t>Somerset and Wessex</t>
  </si>
  <si>
    <t>West Devon and Cornwall</t>
  </si>
  <si>
    <t>Northern Scotland</t>
  </si>
  <si>
    <t>Southern Scotland</t>
  </si>
  <si>
    <t>Northern</t>
  </si>
  <si>
    <t>North West</t>
  </si>
  <si>
    <t>Yorkshire</t>
  </si>
  <si>
    <t>N Wales &amp; Mersey</t>
  </si>
  <si>
    <t>East Midlands</t>
  </si>
  <si>
    <t>Midlands</t>
  </si>
  <si>
    <t>Eastern</t>
  </si>
  <si>
    <t>South East</t>
  </si>
  <si>
    <t>London</t>
  </si>
  <si>
    <t>Southern</t>
  </si>
  <si>
    <t>South Western</t>
  </si>
  <si>
    <t>2014/15</t>
  </si>
  <si>
    <t>2015/16</t>
  </si>
  <si>
    <t>R (£m)</t>
  </si>
  <si>
    <r>
      <t>R</t>
    </r>
    <r>
      <rPr>
        <b/>
        <vertAlign val="subscript"/>
        <sz val="10"/>
        <color rgb="FF000000"/>
        <rFont val="Arial"/>
        <family val="2"/>
      </rPr>
      <t>G</t>
    </r>
    <r>
      <rPr>
        <b/>
        <sz val="10"/>
        <color rgb="FF000000"/>
        <rFont val="Arial"/>
        <family val="2"/>
      </rPr>
      <t xml:space="preserve"> (£/kW)</t>
    </r>
  </si>
  <si>
    <r>
      <t>R</t>
    </r>
    <r>
      <rPr>
        <b/>
        <vertAlign val="subscript"/>
        <sz val="10"/>
        <color rgb="FF000000"/>
        <rFont val="Arial"/>
        <family val="2"/>
      </rPr>
      <t>D</t>
    </r>
    <r>
      <rPr>
        <b/>
        <sz val="10"/>
        <color rgb="FF000000"/>
        <rFont val="Arial"/>
        <family val="2"/>
      </rPr>
      <t xml:space="preserve"> (£/kW)</t>
    </r>
  </si>
  <si>
    <r>
      <t>Z</t>
    </r>
    <r>
      <rPr>
        <b/>
        <vertAlign val="subscript"/>
        <sz val="10"/>
        <color rgb="FF000000"/>
        <rFont val="Arial"/>
        <family val="2"/>
      </rPr>
      <t>G</t>
    </r>
    <r>
      <rPr>
        <b/>
        <sz val="10"/>
        <color rgb="FF000000"/>
        <rFont val="Arial"/>
        <family val="2"/>
      </rPr>
      <t xml:space="preserve"> (£m)</t>
    </r>
  </si>
  <si>
    <r>
      <t>Z</t>
    </r>
    <r>
      <rPr>
        <b/>
        <vertAlign val="subscript"/>
        <sz val="10"/>
        <color rgb="FF000000"/>
        <rFont val="Arial"/>
        <family val="2"/>
      </rPr>
      <t>D</t>
    </r>
    <r>
      <rPr>
        <b/>
        <sz val="10"/>
        <color rgb="FF000000"/>
        <rFont val="Arial"/>
        <family val="2"/>
      </rPr>
      <t xml:space="preserve"> (£m)</t>
    </r>
  </si>
  <si>
    <t>O (£m)</t>
  </si>
  <si>
    <r>
      <t>L</t>
    </r>
    <r>
      <rPr>
        <b/>
        <vertAlign val="subscript"/>
        <sz val="10"/>
        <color rgb="FF000000"/>
        <rFont val="Arial"/>
        <family val="2"/>
      </rPr>
      <t>G</t>
    </r>
    <r>
      <rPr>
        <b/>
        <sz val="10"/>
        <color rgb="FF000000"/>
        <rFont val="Arial"/>
        <family val="2"/>
      </rPr>
      <t xml:space="preserve"> (£m)</t>
    </r>
  </si>
  <si>
    <t>HH Demand Tariff (£/kW)</t>
  </si>
  <si>
    <t>NHH Demand Tariff (p/kWh)</t>
  </si>
  <si>
    <t>Wider Generation Tariffs (£/kW)</t>
  </si>
  <si>
    <r>
      <t>B</t>
    </r>
    <r>
      <rPr>
        <b/>
        <vertAlign val="subscript"/>
        <sz val="10"/>
        <color rgb="FF000000"/>
        <rFont val="Arial"/>
        <family val="2"/>
      </rPr>
      <t>G</t>
    </r>
    <r>
      <rPr>
        <b/>
        <sz val="10"/>
        <color rgb="FF000000"/>
        <rFont val="Arial"/>
        <family val="2"/>
      </rPr>
      <t xml:space="preserve"> (GW)</t>
    </r>
  </si>
  <si>
    <r>
      <t>B</t>
    </r>
    <r>
      <rPr>
        <b/>
        <vertAlign val="subscript"/>
        <sz val="10"/>
        <color rgb="FF000000"/>
        <rFont val="Arial"/>
        <family val="2"/>
      </rPr>
      <t>D</t>
    </r>
    <r>
      <rPr>
        <b/>
        <sz val="10"/>
        <color rgb="FF000000"/>
        <rFont val="Arial"/>
        <family val="2"/>
      </rPr>
      <t xml:space="preserve"> (GW)</t>
    </r>
  </si>
  <si>
    <t>Table 14</t>
  </si>
  <si>
    <t>Substation Rating</t>
  </si>
  <si>
    <t>Connection Type</t>
  </si>
  <si>
    <t>Local Substation Tariff (£/kW)</t>
  </si>
  <si>
    <t>132kV</t>
  </si>
  <si>
    <t>275kV</t>
  </si>
  <si>
    <t>400kV</t>
  </si>
  <si>
    <t>&lt;1320 MW</t>
  </si>
  <si>
    <t>No redundancy</t>
  </si>
  <si>
    <t>Redundancy</t>
  </si>
  <si>
    <t>&gt;=1320 MW</t>
  </si>
  <si>
    <t>-</t>
  </si>
  <si>
    <t>Substation Name</t>
  </si>
  <si>
    <t>(£/kW)</t>
  </si>
  <si>
    <t>Achruach</t>
  </si>
  <si>
    <t>Dersalloch</t>
  </si>
  <si>
    <t>Afton</t>
  </si>
  <si>
    <t>Didcot</t>
  </si>
  <si>
    <t>Killingholme</t>
  </si>
  <si>
    <t>Aigas</t>
  </si>
  <si>
    <t>Dinorwig</t>
  </si>
  <si>
    <t>Kilmorack</t>
  </si>
  <si>
    <t>An Suidhe</t>
  </si>
  <si>
    <t>Dumnaglass</t>
  </si>
  <si>
    <t>Langage</t>
  </si>
  <si>
    <t>Arecleoch</t>
  </si>
  <si>
    <t>Dunlaw Extension</t>
  </si>
  <si>
    <t>Lochay</t>
  </si>
  <si>
    <t>Baglan Bay</t>
  </si>
  <si>
    <t>Edinbane</t>
  </si>
  <si>
    <t>Luichart</t>
  </si>
  <si>
    <t>Black Law</t>
  </si>
  <si>
    <t>Fallago</t>
  </si>
  <si>
    <t>Marchwood</t>
  </si>
  <si>
    <t>Blacklaw Extension</t>
  </si>
  <si>
    <t>Farr Windfarm</t>
  </si>
  <si>
    <t>Mark Hill</t>
  </si>
  <si>
    <t>Bodelwyddan</t>
  </si>
  <si>
    <t>Ffestiniogg</t>
  </si>
  <si>
    <t xml:space="preserve">Millennium Wind </t>
  </si>
  <si>
    <t>Brochloch</t>
  </si>
  <si>
    <t>Finlarig</t>
  </si>
  <si>
    <t>Mossford</t>
  </si>
  <si>
    <t>Carraig Gheal</t>
  </si>
  <si>
    <t>Foyers</t>
  </si>
  <si>
    <t>Nant</t>
  </si>
  <si>
    <t>Clyde (North)</t>
  </si>
  <si>
    <t>Glendoe</t>
  </si>
  <si>
    <t>Neilston</t>
  </si>
  <si>
    <t>Clyde (South)</t>
  </si>
  <si>
    <t>Glenmoriston</t>
  </si>
  <si>
    <t>Rocksavage</t>
  </si>
  <si>
    <t>Corriegarth</t>
  </si>
  <si>
    <t>Gordonbush</t>
  </si>
  <si>
    <t>Saltend</t>
  </si>
  <si>
    <t>Corriemoillie</t>
  </si>
  <si>
    <t>Griffin Wind</t>
  </si>
  <si>
    <t>South Humber Bank</t>
  </si>
  <si>
    <t>Coryton</t>
  </si>
  <si>
    <t>Hadyard Hill</t>
  </si>
  <si>
    <t>Spalding</t>
  </si>
  <si>
    <t>Harestanes</t>
  </si>
  <si>
    <t>Strathy Wind</t>
  </si>
  <si>
    <t>Cruachan</t>
  </si>
  <si>
    <t>Hartlepool</t>
  </si>
  <si>
    <t>Whitelee</t>
  </si>
  <si>
    <t>Crystal Rig</t>
  </si>
  <si>
    <t>Hedon</t>
  </si>
  <si>
    <t>Whitelee Extension</t>
  </si>
  <si>
    <t>Culligran</t>
  </si>
  <si>
    <t>Invergarry</t>
  </si>
  <si>
    <t>Deanie</t>
  </si>
  <si>
    <t>Kilbraur</t>
  </si>
  <si>
    <t>Offshore Generator</t>
  </si>
  <si>
    <t>Tariff Component (£/kW)</t>
  </si>
  <si>
    <t>Substation</t>
  </si>
  <si>
    <t>Circuit</t>
  </si>
  <si>
    <t>ETUoS</t>
  </si>
  <si>
    <t>Robin Rigg West</t>
  </si>
  <si>
    <t>Barrow</t>
  </si>
  <si>
    <t>Ormonde</t>
  </si>
  <si>
    <t>Walney 1</t>
  </si>
  <si>
    <t>Walney 2</t>
  </si>
  <si>
    <t>Sheringham Shoal</t>
  </si>
  <si>
    <t>Greater Gabbard</t>
  </si>
  <si>
    <t>London Array</t>
  </si>
  <si>
    <t>Robin Rigg</t>
  </si>
  <si>
    <t>Gunfleet</t>
  </si>
  <si>
    <t>May forecast</t>
  </si>
  <si>
    <t>July forecast</t>
  </si>
  <si>
    <t>Contracted TEC</t>
  </si>
  <si>
    <t>Modelled TEC</t>
  </si>
  <si>
    <t>Environmental Discretionary Rewards</t>
  </si>
  <si>
    <t>Stakeholder Engagement Awards</t>
  </si>
  <si>
    <t>Total</t>
  </si>
  <si>
    <t>Interconnector</t>
  </si>
  <si>
    <t>Transport Model</t>
  </si>
  <si>
    <t>(Generation MW)</t>
  </si>
  <si>
    <t>Charging Base</t>
  </si>
  <si>
    <t>Average Tariff Change for 1% change in revenue (+/- 26.45m)</t>
  </si>
  <si>
    <t>15/16 Revenue</t>
  </si>
  <si>
    <t>Generation</t>
  </si>
  <si>
    <t>+/- £0.08/kW</t>
  </si>
  <si>
    <t>HH Demand</t>
  </si>
  <si>
    <t>NHH Demand</t>
  </si>
  <si>
    <t>G</t>
  </si>
  <si>
    <t>D</t>
  </si>
  <si>
    <t>E (TWh)</t>
  </si>
  <si>
    <t>L (€/MWh)</t>
  </si>
  <si>
    <t>X (€/£)</t>
  </si>
  <si>
    <t>Tariff change for 500MW increase in demand</t>
  </si>
  <si>
    <t>Change to tariffs</t>
  </si>
  <si>
    <r>
      <t xml:space="preserve">-/+ </t>
    </r>
    <r>
      <rPr>
        <b/>
        <sz val="10"/>
        <color theme="1"/>
        <rFont val="Arial"/>
        <family val="2"/>
      </rPr>
      <t>&lt;</t>
    </r>
    <r>
      <rPr>
        <sz val="10"/>
        <color theme="1"/>
        <rFont val="Arial"/>
        <family val="2"/>
      </rPr>
      <t>0.01 p/kWh</t>
    </r>
  </si>
  <si>
    <t>Tariff change for +/- 1GW generation change</t>
  </si>
  <si>
    <t>Generation Tariff</t>
  </si>
  <si>
    <t>Station Name</t>
  </si>
  <si>
    <t>Node</t>
  </si>
  <si>
    <t>Change</t>
  </si>
  <si>
    <t>Halsary Windfarm</t>
  </si>
  <si>
    <t>MYBS1Q</t>
  </si>
  <si>
    <t>MYBS1R</t>
  </si>
  <si>
    <t>Updated:</t>
  </si>
  <si>
    <t>Description</t>
  </si>
  <si>
    <t>Licence
Term</t>
  </si>
  <si>
    <t>Special
Condition</t>
  </si>
  <si>
    <t>Applicable
to</t>
  </si>
  <si>
    <t>Yr t-1</t>
  </si>
  <si>
    <t>Yr t</t>
  </si>
  <si>
    <t>Yr t+1</t>
  </si>
  <si>
    <t>Notes</t>
  </si>
  <si>
    <t>Regulatory Year</t>
  </si>
  <si>
    <t>2013/14</t>
  </si>
  <si>
    <t>3B</t>
  </si>
  <si>
    <t>NG</t>
  </si>
  <si>
    <t>TOFTOt</t>
  </si>
  <si>
    <t>2013/14 and 2014/15 pass through to other networks is based on forecast at time of tariff setting</t>
  </si>
  <si>
    <t>NIC payments to all Transmission Owners are inlcuded in National Grid Maximum Revenue and are included here</t>
  </si>
  <si>
    <t>Greyed out cells are either calculated or not applicable in the year concerned due to the way the licence formula are constructed</t>
  </si>
  <si>
    <t>Licensee forecasts and budgets are subject to change especially where they are influenced by external stakeholders</t>
  </si>
  <si>
    <t>All monies are  nominal 'money of the day' prices unless stated otherwise</t>
  </si>
  <si>
    <t>Notes:</t>
  </si>
  <si>
    <t>DRAFT STC-P24.1 Template V1.1</t>
  </si>
  <si>
    <t>NIC payments are not included as they do not form part of SPT Maximum Revenue</t>
  </si>
  <si>
    <t>It is assumed that there will be one set of price changes per year effective on 1st April.</t>
  </si>
  <si>
    <t>Assumptions</t>
  </si>
  <si>
    <t>Information provided in £m to one decimal place</t>
  </si>
  <si>
    <t>All £ figures are in money of the day</t>
  </si>
  <si>
    <t xml:space="preserve">Note that actual revenues may vary from those currently forecast.  </t>
  </si>
  <si>
    <t>This respects commercial confidentiality and disclosure considerations.</t>
  </si>
  <si>
    <t>This forecast contains as much information as can be currently made available.  Generally, allowances determined by Ofgem are shown; whilst those for which Ofgem determinations are expected are not.</t>
  </si>
  <si>
    <t>Within the bounds of commercial confidentiality, this forecast provides as much information as possible.</t>
  </si>
  <si>
    <t xml:space="preserve">The base revenue forecasts for the RIIO-ET1 period (2014/15 to 2018/19, inclusive) reflect the figures authorised by Ofgem in the the RIIO-ET1 Final Proposals.  </t>
  </si>
  <si>
    <t>All reasonable care has been taken in the preparation of these illustrative tables and the data therein.  SHET offers these data without prejudice and cannot be held responsible for any loss that might be attributed to the use of these data.  SHET does not accept or assume responsibility for the use of this information by any person or any person to whom this information is shown or any person to whom this information otherwise becomes available.</t>
  </si>
  <si>
    <t>Commentary</t>
  </si>
  <si>
    <t>NIC payments are not included as they do not form part of SHET Maximum Revenue</t>
  </si>
  <si>
    <t>NIC payments are not included as they do not form part of OFTO Maximum Revenue</t>
  </si>
  <si>
    <t>Offshore Transmission Pass-Through (B7)</t>
  </si>
  <si>
    <t>National Grid forecast of those expected to transfer in 2015/16</t>
  </si>
  <si>
    <t>2015/16 OFTOs</t>
  </si>
  <si>
    <t>National Grid forecast of those expected to transfer in 2014/15</t>
  </si>
  <si>
    <t>2014/15 OFTOs</t>
  </si>
  <si>
    <t>Current revenues plus indexation</t>
  </si>
  <si>
    <t>Offshore Transmission Revenue Forecast</t>
  </si>
  <si>
    <t>Tariffs 15/16 (p/kWh)</t>
  </si>
  <si>
    <t>Change from 14/15 tariff (p/kWh)</t>
  </si>
  <si>
    <t>October forecast</t>
  </si>
  <si>
    <t>Draft Tariffs</t>
  </si>
  <si>
    <t>Final Tariffs</t>
  </si>
  <si>
    <t>Change July - October forecast (p/kWh)</t>
  </si>
  <si>
    <t>In changing this table you must ensure all local local subs are included</t>
  </si>
  <si>
    <t xml:space="preserve">Revenue recovered from offshore local tariffs </t>
  </si>
  <si>
    <t>Revenue recovered from the locational element of generator tariffs</t>
  </si>
  <si>
    <t>Total TNUoS revenue</t>
  </si>
  <si>
    <t>Proportion of revenue recovered from demand</t>
  </si>
  <si>
    <t xml:space="preserve">Proportion of revenue recovered from generation </t>
  </si>
  <si>
    <t>Generator residual tariff</t>
  </si>
  <si>
    <t>Demand residual tariff</t>
  </si>
  <si>
    <t>Revenue recovered from onshore local tariffs</t>
  </si>
  <si>
    <t>Generator charging base</t>
  </si>
  <si>
    <t>Revenue recovered from the locational element of demand tariffs</t>
  </si>
  <si>
    <r>
      <t>B</t>
    </r>
    <r>
      <rPr>
        <vertAlign val="subscript"/>
        <sz val="9"/>
        <color theme="1"/>
        <rFont val="Arial"/>
        <family val="2"/>
      </rPr>
      <t>D</t>
    </r>
    <r>
      <rPr>
        <sz val="9"/>
        <color theme="1"/>
        <rFont val="Arial"/>
        <family val="2"/>
      </rPr>
      <t xml:space="preserve"> is the demand charging base</t>
    </r>
  </si>
  <si>
    <t>Pogbie Wind Farm</t>
  </si>
  <si>
    <t>DUNE10</t>
  </si>
  <si>
    <t>Grain</t>
  </si>
  <si>
    <t>GRAI40</t>
  </si>
  <si>
    <t>Wilton</t>
  </si>
  <si>
    <t>GRST20</t>
  </si>
  <si>
    <t xml:space="preserve"> </t>
  </si>
  <si>
    <t>2016/17 OFTOs</t>
  </si>
  <si>
    <t>National Grid forecast of those expected to transfer in 2016/17</t>
  </si>
  <si>
    <t>2017/18 OFTOs</t>
  </si>
  <si>
    <t>National Grid forecast of those expected to transfer in 2017/18</t>
  </si>
  <si>
    <t>2018/19 OFTOs</t>
  </si>
  <si>
    <t>National Grid forecast of those expected to transfer in 2018/19</t>
  </si>
  <si>
    <t>Transport Model Demand</t>
  </si>
  <si>
    <t>Included in forecast
(£m)</t>
  </si>
  <si>
    <t>Small generators discount</t>
  </si>
  <si>
    <t>(GW)</t>
  </si>
  <si>
    <t>Change in Residual</t>
  </si>
  <si>
    <t>G (%)</t>
  </si>
  <si>
    <t>D (%)</t>
  </si>
  <si>
    <t>Table 2 - Local Substation Tariffs</t>
  </si>
  <si>
    <t>Table 3 - Local Circuit Tariffs</t>
  </si>
  <si>
    <t>Table 5 - Demand Tariffs</t>
  </si>
  <si>
    <t>Network Innovation Competition Funding</t>
  </si>
  <si>
    <t>£/kW</t>
  </si>
  <si>
    <t>2015/16 Wider Generation Tariffs</t>
  </si>
  <si>
    <t>Table 11 - Interconectors</t>
  </si>
  <si>
    <t>Table 12 - Wider Generation Tariffs</t>
  </si>
  <si>
    <t>Change in residual (£/kW)</t>
  </si>
  <si>
    <t>Table 13 - HH Demand Tariffs</t>
  </si>
  <si>
    <t>Table 14 - NHH Demand Tariffs</t>
  </si>
  <si>
    <t>Table 1 - Generation Wider Tariffs</t>
  </si>
  <si>
    <t>Table 4 - Offshore Local Tariffs</t>
  </si>
  <si>
    <t>Table 6 - Contracted and Modelled TEC</t>
  </si>
  <si>
    <t>Table 7 - Transport Model Demand</t>
  </si>
  <si>
    <t>Table 8 - Allowed Revenues</t>
  </si>
  <si>
    <t>Table 9 - G/D split Calculation</t>
  </si>
  <si>
    <t>Table 10 - Residual Calculation</t>
  </si>
  <si>
    <t>French - Sellindge 400kV</t>
  </si>
  <si>
    <t>Britned - Grain 400kV</t>
  </si>
  <si>
    <t>East West - Deesside 400kV</t>
  </si>
  <si>
    <t>Moyle - Auchencrosh 275kV</t>
  </si>
  <si>
    <t>Change from July forecast</t>
  </si>
  <si>
    <t>Change from 2014/15 tariff</t>
  </si>
  <si>
    <t>Figure 1 - Generation Changes</t>
  </si>
  <si>
    <t>2015/16
(£/kW)</t>
  </si>
  <si>
    <t>Change from 2014/15 (£/kW)</t>
  </si>
  <si>
    <t>Change from July forecast (£/kW)</t>
  </si>
  <si>
    <t>Figure 2 - HH Demand Tariff Changes</t>
  </si>
  <si>
    <t>Figure 3 - Change in NHH Tariff</t>
  </si>
  <si>
    <t>Maximum
(£m)</t>
  </si>
  <si>
    <t>Table 15 - Output Awards</t>
  </si>
  <si>
    <t>Table 16 - Tariff Sensitivity to Revenue</t>
  </si>
  <si>
    <t>Table 17 - Tariff Sensitivity to Demand</t>
  </si>
  <si>
    <t>Table 18 - Tariff Sensitivity to Generation</t>
  </si>
  <si>
    <t>Table 19 - TEC Changes</t>
  </si>
  <si>
    <t>+/- £0.38/kW</t>
  </si>
  <si>
    <t>+/-0.05p/kWh</t>
  </si>
  <si>
    <t>-£0.35/kW</t>
  </si>
  <si>
    <t>-/+ £0.07/kW</t>
  </si>
  <si>
    <t>Revised TEC</t>
  </si>
  <si>
    <t>£m Nominal</t>
  </si>
  <si>
    <t>2014/15 TNUoS Revenue</t>
  </si>
  <si>
    <t>2015/16 TNUoS Revenue</t>
  </si>
  <si>
    <t>Jan 2014 Final</t>
  </si>
  <si>
    <t>Jan 2014 Initial View</t>
  </si>
  <si>
    <t>April
2014
Update</t>
  </si>
  <si>
    <t>July
2014
Update</t>
  </si>
  <si>
    <t>Oct
2014
Update</t>
  </si>
  <si>
    <t>National Grid</t>
  </si>
  <si>
    <t>Price controlled revenue</t>
  </si>
  <si>
    <t>Less income from connections</t>
  </si>
  <si>
    <t>Income from TNUoS</t>
  </si>
  <si>
    <t>Scottish Power Transmission</t>
  </si>
  <si>
    <t>SHE Transmission</t>
  </si>
  <si>
    <t>Offshore</t>
  </si>
  <si>
    <t>Network Innovation Competition</t>
  </si>
  <si>
    <t>Total to Collect from TNUoS</t>
  </si>
  <si>
    <t>National Grid Revenue Forecast</t>
  </si>
  <si>
    <t>Actual RPI</t>
  </si>
  <si>
    <t>April to March average</t>
  </si>
  <si>
    <t>RPI Actual</t>
  </si>
  <si>
    <t>RPIAt</t>
  </si>
  <si>
    <t>3A</t>
  </si>
  <si>
    <t>Office of National Statistics</t>
  </si>
  <si>
    <t>Assumed Interest Rate</t>
  </si>
  <si>
    <t>It</t>
  </si>
  <si>
    <t>Bank of England Base Rate</t>
  </si>
  <si>
    <t>Opening Base Revenue Allowance (2009/10 prices)</t>
  </si>
  <si>
    <t>A1</t>
  </si>
  <si>
    <t>PUt</t>
  </si>
  <si>
    <t>ALL</t>
  </si>
  <si>
    <t>From Licence</t>
  </si>
  <si>
    <t>Price Control Financial Model Iteration Adjustment</t>
  </si>
  <si>
    <t>A2</t>
  </si>
  <si>
    <t>MODt</t>
  </si>
  <si>
    <t>Determined by Ofgem/Licensee forecast</t>
  </si>
  <si>
    <t>RPI True Up</t>
  </si>
  <si>
    <t>A3</t>
  </si>
  <si>
    <t>TRUt</t>
  </si>
  <si>
    <t>Licensee Actual/Forecast</t>
  </si>
  <si>
    <t>Prior Calendar Year RPI Forecast</t>
  </si>
  <si>
    <t>GRPIFc-1</t>
  </si>
  <si>
    <t>HM Treasury Forecast then 2.8% as per ET1 model</t>
  </si>
  <si>
    <t>Current Calendar Year RPI Forecast</t>
  </si>
  <si>
    <t>GRPIFc</t>
  </si>
  <si>
    <t>Next Calendar Year RPI forecast</t>
  </si>
  <si>
    <t>GRPIFc+1</t>
  </si>
  <si>
    <t>RPI Forecast</t>
  </si>
  <si>
    <t>A4</t>
  </si>
  <si>
    <t>RPIFt</t>
  </si>
  <si>
    <t>Using HM Treasury Forecast</t>
  </si>
  <si>
    <t>Base Revenue [A=(A1+A2+A3)*A4]</t>
  </si>
  <si>
    <t>A</t>
  </si>
  <si>
    <t>BRt</t>
  </si>
  <si>
    <t>Pass-Through Business Rates</t>
  </si>
  <si>
    <t>B1</t>
  </si>
  <si>
    <t>RBt</t>
  </si>
  <si>
    <t>Temporary Physical Disconnection</t>
  </si>
  <si>
    <t>B2</t>
  </si>
  <si>
    <t>TPDt</t>
  </si>
  <si>
    <t>Licence Fee</t>
  </si>
  <si>
    <t>B3</t>
  </si>
  <si>
    <t>LFt</t>
  </si>
  <si>
    <t>Inter TSO Compensation</t>
  </si>
  <si>
    <t>B4</t>
  </si>
  <si>
    <t>ITCt</t>
  </si>
  <si>
    <t>Termination of Bilateral Connection Agreements</t>
  </si>
  <si>
    <t>B5</t>
  </si>
  <si>
    <t>TERMt</t>
  </si>
  <si>
    <t>Does not affect TNUoS</t>
  </si>
  <si>
    <t>SP Transmission Pass-Through</t>
  </si>
  <si>
    <t>B6</t>
  </si>
  <si>
    <t>TSPt</t>
  </si>
  <si>
    <t>13/14 &amp; 14/15 Charge setting. Later from TSP Tab</t>
  </si>
  <si>
    <t>SHE Transmission Pass-Through</t>
  </si>
  <si>
    <t>B7</t>
  </si>
  <si>
    <t>TSHt</t>
  </si>
  <si>
    <t>13/14 &amp; 14/15 Charge setting. Later from TSH Tab</t>
  </si>
  <si>
    <t>Offshore Transmission Pass-Through</t>
  </si>
  <si>
    <t>B8</t>
  </si>
  <si>
    <t>13/14 &amp; 14/15 Charge setting. Later from OFTO Tab</t>
  </si>
  <si>
    <t>Embedded Offshore Pass-Through</t>
  </si>
  <si>
    <t>B9</t>
  </si>
  <si>
    <t>OFETt</t>
  </si>
  <si>
    <t>Pass-Through Items [B=B1+B2+B3+B4+B5+B6+B7+B8+B9]</t>
  </si>
  <si>
    <t>Reliability Incentive Adjustment</t>
  </si>
  <si>
    <t>C1</t>
  </si>
  <si>
    <t>RIt</t>
  </si>
  <si>
    <t>3C</t>
  </si>
  <si>
    <t>Stakeholder Satisfaction Adjustment</t>
  </si>
  <si>
    <t>C2</t>
  </si>
  <si>
    <t>SSOt</t>
  </si>
  <si>
    <t>3D</t>
  </si>
  <si>
    <t>Licensee Actual/Forecast/Budget</t>
  </si>
  <si>
    <t>Sulphur Hexafluoride (SF6) Gas Emissions Adjustment</t>
  </si>
  <si>
    <t>C3</t>
  </si>
  <si>
    <t>SFIt</t>
  </si>
  <si>
    <t>3E</t>
  </si>
  <si>
    <t>Awarded Environmental Discretionary Rewards</t>
  </si>
  <si>
    <t>C4</t>
  </si>
  <si>
    <t>EDRt</t>
  </si>
  <si>
    <t>3F</t>
  </si>
  <si>
    <t>Only includes EDR awarded to licensee to date</t>
  </si>
  <si>
    <t>Outputs Incentive Revenue [C=C1+C2+C3+C4]</t>
  </si>
  <si>
    <t>C</t>
  </si>
  <si>
    <t>OIPt</t>
  </si>
  <si>
    <t>Network Innovation Allowance</t>
  </si>
  <si>
    <t>NIAt</t>
  </si>
  <si>
    <t>3H</t>
  </si>
  <si>
    <t>E</t>
  </si>
  <si>
    <t>NICFt</t>
  </si>
  <si>
    <t>3I</t>
  </si>
  <si>
    <t>Sum of NICF awards determined by Ofgem/Forecast by National Grid</t>
  </si>
  <si>
    <t>Future Environmental Discretionary Rewards</t>
  </si>
  <si>
    <t>F</t>
  </si>
  <si>
    <t>Sum of future EDR awards forecast by National Grid</t>
  </si>
  <si>
    <t>Transmission Investment for Renewable Generation</t>
  </si>
  <si>
    <t>TIRGt</t>
  </si>
  <si>
    <t>3J</t>
  </si>
  <si>
    <t>Scottish Site Specific Adjustment</t>
  </si>
  <si>
    <t>H</t>
  </si>
  <si>
    <t>DISt</t>
  </si>
  <si>
    <t>Scottish Terminations Adjustment</t>
  </si>
  <si>
    <t>I</t>
  </si>
  <si>
    <t>TSt</t>
  </si>
  <si>
    <t>Correction Factor</t>
  </si>
  <si>
    <t>K</t>
  </si>
  <si>
    <t>-Kt</t>
  </si>
  <si>
    <t>Calculated by Licensee</t>
  </si>
  <si>
    <t>Maximum Revenue [M= A+B+C+D+E+F+G+H+I+K]</t>
  </si>
  <si>
    <t>M</t>
  </si>
  <si>
    <t>TOt</t>
  </si>
  <si>
    <t>Termination Charges</t>
  </si>
  <si>
    <t>Pre-vesting connection charges</t>
  </si>
  <si>
    <t>P</t>
  </si>
  <si>
    <t>TNUoS Collected Revenue [T=M-B5-P]</t>
  </si>
  <si>
    <t>T</t>
  </si>
  <si>
    <t>Final Collected Revenue</t>
  </si>
  <si>
    <t>U</t>
  </si>
  <si>
    <t>TNRt</t>
  </si>
  <si>
    <t>Over / (Under) Recovery [V=U-M]</t>
  </si>
  <si>
    <t>V</t>
  </si>
  <si>
    <t>Forecast percentage change to Maximum Revenue M</t>
  </si>
  <si>
    <t>Forecast percentage change to TNUoS Collected Revenue T</t>
  </si>
  <si>
    <t>Scottish Power Transmission Revenue Forecast</t>
  </si>
  <si>
    <t>As forecast by National Grid</t>
  </si>
  <si>
    <t>National Grid forecast</t>
  </si>
  <si>
    <t>Pass-Through Items [B=B1+B2]</t>
  </si>
  <si>
    <t>B</t>
  </si>
  <si>
    <t>PTt</t>
  </si>
  <si>
    <t>Financial Incentive for Timely Connections Output</t>
  </si>
  <si>
    <t>C5</t>
  </si>
  <si>
    <t>-CONADJt</t>
  </si>
  <si>
    <t>3G</t>
  </si>
  <si>
    <t>SP, SHE</t>
  </si>
  <si>
    <t>Outputs Incentive Revenue [C=C1+C2+C3+C4+C5]</t>
  </si>
  <si>
    <t>Maximum Revenue (M= A+B+C+D+G+J+K]</t>
  </si>
  <si>
    <t>Excluded Services</t>
  </si>
  <si>
    <t>EXCt</t>
  </si>
  <si>
    <t>Post BETTA Connection Charges</t>
  </si>
  <si>
    <t>Site Specifc Charges</t>
  </si>
  <si>
    <t>S</t>
  </si>
  <si>
    <t>EXSt</t>
  </si>
  <si>
    <t>Pre &amp; Post BETTA Connection Charges</t>
  </si>
  <si>
    <t>TNUoS Collected Revenue (T=M+P-S)</t>
  </si>
  <si>
    <t>General System Charge</t>
  </si>
  <si>
    <t>SHE Transmission Revenue Forecast</t>
  </si>
  <si>
    <t>RBt rebate anticipated in 2014/15</t>
  </si>
  <si>
    <t>Excludes Asset Adjusting Events impacts</t>
  </si>
  <si>
    <t>Compensatory Payments Adjustment</t>
  </si>
  <si>
    <t>J</t>
  </si>
  <si>
    <t>SHCPt</t>
  </si>
  <si>
    <t>SHE</t>
  </si>
  <si>
    <t>15/16 per 13/14; and 16/17 per RBt rebate in 14/15</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</si>
</sst>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quot;£&quot;* #,##0.00_-;\-&quot;£&quot;* #,##0.00_-;_-&quot;£&quot;* &quot;-&quot;??_-;_-@_-"/>
    <numFmt numFmtId="43" formatCode="_-* #,##0.00_-;\-* #,##0.00_-;_-* &quot;-&quot;??_-;_-@_-"/>
    <numFmt numFmtId="164" formatCode="0.00_)"/>
    <numFmt numFmtId="165" formatCode="0_)"/>
    <numFmt numFmtId="166" formatCode="0.000000_)"/>
    <numFmt numFmtId="167" formatCode="_-[$€-2]* #,##0.00_-;\-[$€-2]* #,##0.00_-;_-[$€-2]* &quot;-&quot;??_-"/>
    <numFmt numFmtId="168" formatCode="&quot;$&quot;#,##0_);[Red]\(&quot;$&quot;#,##0\)"/>
    <numFmt numFmtId="169" formatCode="0.000000"/>
    <numFmt numFmtId="170" formatCode="_(* #,##0.0_);_(* \(#,##0.0\);_(* &quot;-&quot;??_);_(@_)"/>
    <numFmt numFmtId="171" formatCode="#,##0.0;[Red]\(#,##0.0\)"/>
    <numFmt numFmtId="172" formatCode="0.0%"/>
    <numFmt numFmtId="173" formatCode="_-* #,##0.0000_-;\-* #,##0.0000_-;_-* &quot;-&quot;??_-;_-@_-"/>
    <numFmt numFmtId="174" formatCode="_-* #,##0.0_-;\-* #,##0.0_-;_-* &quot;-&quot;??_-;_-@_-"/>
    <numFmt numFmtId="175" formatCode="0.0_ ;[Red]\-0.0\ "/>
    <numFmt numFmtId="176" formatCode="0.0000_ ;[Red]\-0.0000\ "/>
    <numFmt numFmtId="177" formatCode="#,##0.0000_ ;[Red]\-#,##0.0000\ "/>
    <numFmt numFmtId="178" formatCode="#,##0.000_ ;[Red]\-#,##0.000\ "/>
    <numFmt numFmtId="179" formatCode="#,##0.0_ ;[Red]\-#,##0.0\ "/>
    <numFmt numFmtId="180" formatCode="#,##0.0"/>
    <numFmt numFmtId="181" formatCode="_(* #,##0.00_);_(* \(#,##0.00\);_(* &quot;-&quot;??_);_(@_)"/>
    <numFmt numFmtId="182" formatCode="0.0000000000000000000000000"/>
    <numFmt numFmtId="183" formatCode="0.0"/>
    <numFmt numFmtId="184" formatCode="#,##0.00_ ;\-#,##0.00\ "/>
    <numFmt numFmtId="185" formatCode="0.000"/>
  </numFmts>
  <fonts count="6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b/>
      <sz val="10"/>
      <name val="Arial"/>
      <family val="2"/>
    </font>
    <font>
      <sz val="12"/>
      <name val="Arial"/>
      <family val="2"/>
    </font>
    <font>
      <sz val="10"/>
      <color indexed="8"/>
      <name val="Arial"/>
      <family val="2"/>
    </font>
    <font>
      <b/>
      <sz val="10"/>
      <color indexed="8"/>
      <name val="Arial"/>
      <family val="2"/>
    </font>
    <font>
      <sz val="10"/>
      <color rgb="FF0070C0"/>
      <name val="Arial"/>
      <family val="2"/>
    </font>
    <font>
      <sz val="10"/>
      <color indexed="10"/>
      <name val="Arial"/>
      <family val="2"/>
    </font>
    <font>
      <b/>
      <sz val="12"/>
      <color indexed="8"/>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0"/>
      <name val="Helv"/>
      <charset val="204"/>
    </font>
    <font>
      <b/>
      <sz val="10"/>
      <color indexed="39"/>
      <name val="Arial"/>
      <family val="2"/>
    </font>
    <font>
      <sz val="10"/>
      <color indexed="39"/>
      <name val="Arial"/>
      <family val="2"/>
    </font>
    <font>
      <sz val="19"/>
      <color indexed="48"/>
      <name val="Arial"/>
      <family val="2"/>
    </font>
    <font>
      <b/>
      <sz val="10"/>
      <color theme="1"/>
      <name val="Arial"/>
      <family val="2"/>
    </font>
    <font>
      <b/>
      <sz val="10"/>
      <color rgb="FF000000"/>
      <name val="Arial"/>
      <family val="2"/>
    </font>
    <font>
      <sz val="10"/>
      <color rgb="FF000000"/>
      <name val="Arial"/>
      <family val="2"/>
    </font>
    <font>
      <b/>
      <vertAlign val="subscript"/>
      <sz val="10"/>
      <color rgb="FF000000"/>
      <name val="Arial"/>
      <family val="2"/>
    </font>
    <font>
      <sz val="8"/>
      <color theme="1"/>
      <name val="Arial"/>
      <family val="2"/>
    </font>
    <font>
      <sz val="10"/>
      <color theme="1"/>
      <name val="Arial"/>
      <family val="2"/>
    </font>
    <font>
      <i/>
      <sz val="10"/>
      <name val="Arial"/>
      <family val="2"/>
    </font>
    <font>
      <i/>
      <sz val="11"/>
      <color theme="1"/>
      <name val="Calibri"/>
      <family val="2"/>
      <scheme val="minor"/>
    </font>
    <font>
      <b/>
      <i/>
      <sz val="10"/>
      <name val="Arial"/>
      <family val="2"/>
    </font>
    <font>
      <b/>
      <sz val="20"/>
      <color theme="1"/>
      <name val="Calibri"/>
      <family val="2"/>
      <scheme val="minor"/>
    </font>
    <font>
      <b/>
      <sz val="12"/>
      <name val="Calibri"/>
      <family val="2"/>
      <scheme val="minor"/>
    </font>
    <font>
      <sz val="12"/>
      <name val="Calibri"/>
      <family val="2"/>
    </font>
    <font>
      <sz val="12"/>
      <name val="Calibri"/>
      <family val="2"/>
      <scheme val="minor"/>
    </font>
    <font>
      <sz val="12"/>
      <color indexed="8"/>
      <name val="Calibri"/>
      <family val="2"/>
    </font>
    <font>
      <sz val="12"/>
      <color indexed="8"/>
      <name val="Calibri"/>
      <family val="2"/>
      <scheme val="minor"/>
    </font>
    <font>
      <b/>
      <sz val="12"/>
      <color indexed="8"/>
      <name val="Calibri"/>
      <family val="2"/>
      <scheme val="minor"/>
    </font>
    <font>
      <sz val="12"/>
      <color theme="1"/>
      <name val="Calibri"/>
      <family val="2"/>
      <scheme val="minor"/>
    </font>
    <font>
      <b/>
      <sz val="12"/>
      <color theme="1"/>
      <name val="Calibri"/>
      <family val="2"/>
      <scheme val="minor"/>
    </font>
    <font>
      <sz val="10"/>
      <name val="Times New Roman"/>
      <family val="1"/>
    </font>
    <font>
      <b/>
      <u/>
      <sz val="10"/>
      <name val="Arial"/>
      <family val="2"/>
    </font>
    <font>
      <sz val="10"/>
      <name val="Arial"/>
      <family val="2"/>
    </font>
    <font>
      <sz val="9"/>
      <color theme="1"/>
      <name val="Arial"/>
      <family val="2"/>
    </font>
    <font>
      <vertAlign val="subscript"/>
      <sz val="9"/>
      <color theme="1"/>
      <name val="Arial"/>
      <family val="2"/>
    </font>
    <font>
      <sz val="11"/>
      <name val="Calibri"/>
      <family val="2"/>
      <scheme val="minor"/>
    </font>
    <font>
      <b/>
      <sz val="10"/>
      <color theme="3"/>
      <name val="Arial"/>
      <family val="2"/>
    </font>
  </fonts>
  <fills count="5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43"/>
        <bgColor indexed="64"/>
      </patternFill>
    </fill>
    <fill>
      <patternFill patternType="solid">
        <fgColor indexed="44"/>
        <bgColor indexed="64"/>
      </patternFill>
    </fill>
    <fill>
      <patternFill patternType="solid">
        <fgColor theme="6" tint="0.59999389629810485"/>
        <bgColor indexed="64"/>
      </patternFill>
    </fill>
    <fill>
      <patternFill patternType="solid">
        <fgColor theme="8" tint="0.39997558519241921"/>
        <bgColor indexed="64"/>
      </patternFill>
    </fill>
  </fills>
  <borders count="1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thin">
        <color indexed="56"/>
      </top>
      <bottom style="double">
        <color indexed="56"/>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8"/>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auto="1"/>
      </left>
      <right style="thin">
        <color auto="1"/>
      </right>
      <top/>
      <bottom style="medium">
        <color indexed="64"/>
      </bottom>
      <diagonal/>
    </border>
    <border>
      <left style="medium">
        <color indexed="8"/>
      </left>
      <right/>
      <top style="thin">
        <color indexed="8"/>
      </top>
      <bottom style="thin">
        <color indexed="8"/>
      </bottom>
      <diagonal/>
    </border>
    <border>
      <left style="medium">
        <color indexed="8"/>
      </left>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right/>
      <top style="thin">
        <color indexed="8"/>
      </top>
      <bottom style="medium">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indexed="64"/>
      </top>
      <bottom style="thin">
        <color auto="1"/>
      </bottom>
      <diagonal/>
    </border>
    <border>
      <left style="thin">
        <color auto="1"/>
      </left>
      <right style="thin">
        <color indexed="64"/>
      </right>
      <top style="medium">
        <color indexed="64"/>
      </top>
      <bottom style="thin">
        <color auto="1"/>
      </bottom>
      <diagonal/>
    </border>
    <border>
      <left style="thin">
        <color auto="1"/>
      </left>
      <right style="thin">
        <color indexed="64"/>
      </right>
      <top style="thin">
        <color auto="1"/>
      </top>
      <bottom style="thin">
        <color auto="1"/>
      </bottom>
      <diagonal/>
    </border>
    <border>
      <left/>
      <right style="medium">
        <color indexed="64"/>
      </right>
      <top style="thin">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thin">
        <color indexed="8"/>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auto="1"/>
      </left>
      <right/>
      <top/>
      <bottom/>
      <diagonal/>
    </border>
    <border>
      <left style="thin">
        <color indexed="8"/>
      </left>
      <right style="thin">
        <color indexed="8"/>
      </right>
      <top/>
      <bottom/>
      <diagonal/>
    </border>
    <border>
      <left style="thin">
        <color auto="1"/>
      </left>
      <right/>
      <top/>
      <bottom style="medium">
        <color indexed="64"/>
      </bottom>
      <diagonal/>
    </border>
    <border>
      <left style="thin">
        <color indexed="8"/>
      </left>
      <right style="thin">
        <color indexed="64"/>
      </right>
      <top/>
      <bottom style="medium">
        <color indexed="64"/>
      </bottom>
      <diagonal/>
    </border>
    <border>
      <left/>
      <right/>
      <top style="thin">
        <color indexed="64"/>
      </top>
      <bottom style="thin">
        <color indexed="64"/>
      </bottom>
      <diagonal/>
    </border>
  </borders>
  <cellStyleXfs count="126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21" fillId="0" borderId="0"/>
    <xf numFmtId="0" fontId="3" fillId="4" borderId="7"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15" fillId="0" borderId="0" applyNumberFormat="0" applyFill="0" applyBorder="0" applyAlignment="0" applyProtection="0"/>
    <xf numFmtId="166" fontId="1" fillId="0" borderId="0"/>
    <xf numFmtId="0" fontId="3" fillId="0" borderId="0"/>
    <xf numFmtId="0" fontId="3" fillId="0" borderId="0"/>
    <xf numFmtId="0" fontId="34" fillId="0" borderId="0"/>
    <xf numFmtId="0" fontId="3" fillId="0" borderId="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5" fillId="30" borderId="0" applyNumberFormat="0" applyBorder="0" applyAlignment="0" applyProtection="0"/>
    <xf numFmtId="0" fontId="5" fillId="14"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5" fillId="33" borderId="0" applyNumberFormat="0" applyBorder="0" applyAlignment="0" applyProtection="0"/>
    <xf numFmtId="0" fontId="5"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5" borderId="0" applyNumberFormat="0" applyBorder="0" applyAlignment="0" applyProtection="0"/>
    <xf numFmtId="0" fontId="5" fillId="13" borderId="0" applyNumberFormat="0" applyBorder="0" applyAlignment="0" applyProtection="0"/>
    <xf numFmtId="0" fontId="4" fillId="35" borderId="0" applyNumberFormat="0" applyBorder="0" applyAlignment="0" applyProtection="0"/>
    <xf numFmtId="0" fontId="4" fillId="29" borderId="0" applyNumberFormat="0" applyBorder="0" applyAlignment="0" applyProtection="0"/>
    <xf numFmtId="0" fontId="5" fillId="36"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168" fontId="3" fillId="0" borderId="0"/>
    <xf numFmtId="0" fontId="3" fillId="0" borderId="0"/>
    <xf numFmtId="0" fontId="3" fillId="0" borderId="0"/>
    <xf numFmtId="167" fontId="3" fillId="0" borderId="0"/>
    <xf numFmtId="168" fontId="3" fillId="0" borderId="0"/>
    <xf numFmtId="167" fontId="3" fillId="0" borderId="0"/>
    <xf numFmtId="0" fontId="3" fillId="4" borderId="20" applyNumberFormat="0" applyFont="0" applyAlignment="0" applyProtection="0"/>
    <xf numFmtId="0" fontId="17" fillId="37" borderId="21" applyNumberFormat="0" applyAlignment="0" applyProtection="0"/>
    <xf numFmtId="9" fontId="3" fillId="0" borderId="0" applyFont="0" applyFill="0" applyBorder="0" applyAlignment="0" applyProtection="0"/>
    <xf numFmtId="4" fontId="23" fillId="7" borderId="22" applyNumberFormat="0" applyProtection="0">
      <alignment vertical="center"/>
    </xf>
    <xf numFmtId="4" fontId="35" fillId="7" borderId="22" applyNumberFormat="0" applyProtection="0">
      <alignment vertical="center"/>
    </xf>
    <xf numFmtId="4" fontId="23" fillId="7" borderId="22" applyNumberFormat="0" applyProtection="0">
      <alignment horizontal="left" vertical="center" indent="1"/>
    </xf>
    <xf numFmtId="0" fontId="23" fillId="7" borderId="22" applyNumberFormat="0" applyProtection="0">
      <alignment horizontal="left" vertical="top" indent="1"/>
    </xf>
    <xf numFmtId="4" fontId="23" fillId="41" borderId="0" applyNumberFormat="0" applyProtection="0">
      <alignment horizontal="left" vertical="center" indent="1"/>
    </xf>
    <xf numFmtId="4" fontId="22" fillId="8" borderId="22" applyNumberFormat="0" applyProtection="0">
      <alignment horizontal="right" vertical="center"/>
    </xf>
    <xf numFmtId="4" fontId="22" fillId="3" borderId="22" applyNumberFormat="0" applyProtection="0">
      <alignment horizontal="right" vertical="center"/>
    </xf>
    <xf numFmtId="4" fontId="22" fillId="14" borderId="22" applyNumberFormat="0" applyProtection="0">
      <alignment horizontal="right" vertical="center"/>
    </xf>
    <xf numFmtId="4" fontId="22" fillId="10" borderId="22" applyNumberFormat="0" applyProtection="0">
      <alignment horizontal="right" vertical="center"/>
    </xf>
    <xf numFmtId="4" fontId="22" fillId="23" borderId="22" applyNumberFormat="0" applyProtection="0">
      <alignment horizontal="right" vertical="center"/>
    </xf>
    <xf numFmtId="4" fontId="22" fillId="9" borderId="22" applyNumberFormat="0" applyProtection="0">
      <alignment horizontal="right" vertical="center"/>
    </xf>
    <xf numFmtId="4" fontId="22" fillId="34" borderId="22" applyNumberFormat="0" applyProtection="0">
      <alignment horizontal="right" vertical="center"/>
    </xf>
    <xf numFmtId="4" fontId="22" fillId="42" borderId="22" applyNumberFormat="0" applyProtection="0">
      <alignment horizontal="right" vertical="center"/>
    </xf>
    <xf numFmtId="4" fontId="22" fillId="20" borderId="22" applyNumberFormat="0" applyProtection="0">
      <alignment horizontal="right" vertical="center"/>
    </xf>
    <xf numFmtId="4" fontId="23" fillId="43" borderId="23" applyNumberFormat="0" applyProtection="0">
      <alignment horizontal="left" vertical="center" indent="1"/>
    </xf>
    <xf numFmtId="4" fontId="22" fillId="44" borderId="0" applyNumberFormat="0" applyProtection="0">
      <alignment horizontal="left" vertical="center" indent="1"/>
    </xf>
    <xf numFmtId="4" fontId="26" fillId="12" borderId="0" applyNumberFormat="0" applyProtection="0">
      <alignment horizontal="left" vertical="center" indent="1"/>
    </xf>
    <xf numFmtId="4" fontId="22" fillId="41" borderId="22" applyNumberFormat="0" applyProtection="0">
      <alignment horizontal="right" vertical="center"/>
    </xf>
    <xf numFmtId="4" fontId="22" fillId="44" borderId="0" applyNumberFormat="0" applyProtection="0">
      <alignment horizontal="left" vertical="center" indent="1"/>
    </xf>
    <xf numFmtId="4" fontId="22" fillId="41" borderId="0" applyNumberFormat="0" applyProtection="0">
      <alignment horizontal="left" vertical="center" indent="1"/>
    </xf>
    <xf numFmtId="0" fontId="3" fillId="12" borderId="22" applyNumberFormat="0" applyProtection="0">
      <alignment horizontal="left" vertical="center" indent="1"/>
    </xf>
    <xf numFmtId="0" fontId="3" fillId="12" borderId="22" applyNumberFormat="0" applyProtection="0">
      <alignment horizontal="left" vertical="top" indent="1"/>
    </xf>
    <xf numFmtId="0" fontId="3" fillId="41" borderId="22" applyNumberFormat="0" applyProtection="0">
      <alignment horizontal="left" vertical="center" indent="1"/>
    </xf>
    <xf numFmtId="0" fontId="3" fillId="41" borderId="22" applyNumberFormat="0" applyProtection="0">
      <alignment horizontal="left" vertical="top" indent="1"/>
    </xf>
    <xf numFmtId="0" fontId="3" fillId="2" borderId="22" applyNumberFormat="0" applyProtection="0">
      <alignment horizontal="left" vertical="center" indent="1"/>
    </xf>
    <xf numFmtId="0" fontId="3" fillId="2" borderId="22" applyNumberFormat="0" applyProtection="0">
      <alignment horizontal="left" vertical="top" indent="1"/>
    </xf>
    <xf numFmtId="0" fontId="3" fillId="44" borderId="22" applyNumberFormat="0" applyProtection="0">
      <alignment horizontal="left" vertical="center" indent="1"/>
    </xf>
    <xf numFmtId="0" fontId="3" fillId="44" borderId="22" applyNumberFormat="0" applyProtection="0">
      <alignment horizontal="left" vertical="top" indent="1"/>
    </xf>
    <xf numFmtId="0" fontId="3" fillId="16" borderId="14" applyNumberFormat="0">
      <protection locked="0"/>
    </xf>
    <xf numFmtId="4" fontId="22" fillId="4" borderId="22" applyNumberFormat="0" applyProtection="0">
      <alignment vertical="center"/>
    </xf>
    <xf numFmtId="4" fontId="36" fillId="4" borderId="22" applyNumberFormat="0" applyProtection="0">
      <alignment vertical="center"/>
    </xf>
    <xf numFmtId="4" fontId="22" fillId="4" borderId="22" applyNumberFormat="0" applyProtection="0">
      <alignment horizontal="left" vertical="center" indent="1"/>
    </xf>
    <xf numFmtId="0" fontId="22" fillId="4" borderId="22" applyNumberFormat="0" applyProtection="0">
      <alignment horizontal="left" vertical="top" indent="1"/>
    </xf>
    <xf numFmtId="4" fontId="22" fillId="44" borderId="22" applyNumberFormat="0" applyProtection="0">
      <alignment horizontal="right" vertical="center"/>
    </xf>
    <xf numFmtId="4" fontId="36" fillId="44" borderId="22" applyNumberFormat="0" applyProtection="0">
      <alignment horizontal="right" vertical="center"/>
    </xf>
    <xf numFmtId="4" fontId="22" fillId="41" borderId="22" applyNumberFormat="0" applyProtection="0">
      <alignment horizontal="left" vertical="center" indent="1"/>
    </xf>
    <xf numFmtId="0" fontId="22" fillId="41" borderId="22" applyNumberFormat="0" applyProtection="0">
      <alignment horizontal="left" vertical="top" indent="1"/>
    </xf>
    <xf numFmtId="4" fontId="37" fillId="45" borderId="0" applyNumberFormat="0" applyProtection="0">
      <alignment horizontal="left" vertical="center" indent="1"/>
    </xf>
    <xf numFmtId="4" fontId="25" fillId="44" borderId="22" applyNumberFormat="0" applyProtection="0">
      <alignment horizontal="right" vertical="center"/>
    </xf>
    <xf numFmtId="0" fontId="18" fillId="0" borderId="0" applyNumberFormat="0" applyFill="0" applyBorder="0" applyAlignment="0" applyProtection="0"/>
    <xf numFmtId="0" fontId="3" fillId="0" borderId="0" applyFont="0" applyFill="0" applyBorder="0" applyAlignment="0" applyProtection="0"/>
    <xf numFmtId="0" fontId="33"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14" applyNumberFormat="0">
      <protection locked="0"/>
    </xf>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7" fillId="16" borderId="15" applyNumberFormat="0" applyAlignment="0" applyProtection="0"/>
    <xf numFmtId="0" fontId="8" fillId="17" borderId="2" applyNumberFormat="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5" applyNumberFormat="0" applyAlignment="0" applyProtection="0"/>
    <xf numFmtId="0" fontId="15" fillId="0" borderId="6" applyNumberFormat="0" applyFill="0" applyAlignment="0" applyProtection="0"/>
    <xf numFmtId="0" fontId="16" fillId="7" borderId="0" applyNumberFormat="0" applyBorder="0" applyAlignment="0" applyProtection="0"/>
    <xf numFmtId="0" fontId="3" fillId="0" borderId="0"/>
    <xf numFmtId="0" fontId="17" fillId="16" borderId="8" applyNumberFormat="0" applyAlignment="0" applyProtection="0"/>
    <xf numFmtId="0" fontId="3" fillId="4" borderId="20"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32"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 fillId="4" borderId="20" applyNumberFormat="0" applyFont="0" applyAlignment="0" applyProtection="0"/>
    <xf numFmtId="0" fontId="5" fillId="27"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27" borderId="0" applyNumberFormat="0" applyBorder="0" applyAlignment="0" applyProtection="0"/>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5" fillId="0" borderId="6" applyNumberFormat="0" applyFill="0" applyAlignment="0" applyProtection="0"/>
    <xf numFmtId="0" fontId="14" fillId="7" borderId="38" applyNumberFormat="0" applyAlignment="0" applyProtection="0"/>
    <xf numFmtId="0" fontId="13" fillId="0" borderId="0" applyNumberFormat="0" applyFill="0" applyBorder="0" applyAlignment="0" applyProtection="0"/>
    <xf numFmtId="0" fontId="5" fillId="27"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3" fillId="4" borderId="20" applyNumberFormat="0" applyFont="0" applyAlignment="0" applyProtection="0"/>
    <xf numFmtId="0" fontId="15" fillId="0" borderId="0" applyNumberFormat="0" applyFill="0" applyBorder="0" applyAlignment="0" applyProtection="0"/>
    <xf numFmtId="0" fontId="19" fillId="0" borderId="32"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17" fillId="16" borderId="8" applyNumberFormat="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3"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3"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3" applyNumberFormat="0">
      <protection locked="0"/>
    </xf>
    <xf numFmtId="0" fontId="5" fillId="20" borderId="0" applyNumberFormat="0" applyBorder="0" applyAlignment="0" applyProtection="0"/>
    <xf numFmtId="0" fontId="5" fillId="3" borderId="0" applyNumberFormat="0" applyBorder="0" applyAlignment="0" applyProtection="0"/>
    <xf numFmtId="0" fontId="5" fillId="21" borderId="0" applyNumberFormat="0" applyBorder="0" applyAlignment="0" applyProtection="0"/>
    <xf numFmtId="0" fontId="5" fillId="14"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15" borderId="0" applyNumberFormat="0" applyBorder="0" applyAlignment="0" applyProtection="0"/>
    <xf numFmtId="0" fontId="5" fillId="34" borderId="0" applyNumberFormat="0" applyBorder="0" applyAlignment="0" applyProtection="0"/>
    <xf numFmtId="0" fontId="4" fillId="20"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5" fillId="22"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5" fillId="13" borderId="0" applyNumberFormat="0" applyBorder="0" applyAlignment="0" applyProtection="0"/>
    <xf numFmtId="0" fontId="4" fillId="19" borderId="0" applyNumberFormat="0" applyBorder="0" applyAlignment="0" applyProtection="0"/>
    <xf numFmtId="0" fontId="4" fillId="8" borderId="0" applyNumberFormat="0" applyBorder="0" applyAlignment="0" applyProtection="0"/>
    <xf numFmtId="0" fontId="4" fillId="18"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16" fillId="7" borderId="0" applyNumberFormat="0" applyBorder="0" applyAlignment="0" applyProtection="0"/>
    <xf numFmtId="0" fontId="3" fillId="0" borderId="0"/>
    <xf numFmtId="0" fontId="4" fillId="7" borderId="0" applyNumberFormat="0" applyBorder="0" applyAlignment="0" applyProtection="0"/>
    <xf numFmtId="0" fontId="3" fillId="4" borderId="34" applyNumberFormat="0" applyFont="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19" fillId="0" borderId="32" applyNumberFormat="0" applyFill="0" applyAlignment="0" applyProtection="0"/>
    <xf numFmtId="0" fontId="18" fillId="0" borderId="0" applyNumberFormat="0" applyFill="0" applyBorder="0" applyAlignment="0" applyProtection="0"/>
    <xf numFmtId="0" fontId="3" fillId="4" borderId="20" applyNumberFormat="0" applyFont="0" applyAlignment="0" applyProtection="0"/>
    <xf numFmtId="0" fontId="17" fillId="37" borderId="8" applyNumberFormat="0" applyAlignment="0" applyProtection="0"/>
    <xf numFmtId="9" fontId="3" fillId="0" borderId="0" applyFont="0" applyFill="0" applyBorder="0" applyAlignment="0" applyProtection="0"/>
    <xf numFmtId="0" fontId="4" fillId="4" borderId="0" applyNumberFormat="0" applyBorder="0" applyAlignment="0" applyProtection="0"/>
    <xf numFmtId="0" fontId="3" fillId="0" borderId="0"/>
    <xf numFmtId="0" fontId="16" fillId="7" borderId="0" applyNumberFormat="0" applyBorder="0" applyAlignment="0" applyProtection="0"/>
    <xf numFmtId="0" fontId="15" fillId="0" borderId="6" applyNumberFormat="0" applyFill="0" applyAlignment="0" applyProtection="0"/>
    <xf numFmtId="0" fontId="14" fillId="7" borderId="15" applyNumberFormat="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7" fillId="16" borderId="15"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16" borderId="33" applyNumberFormat="0">
      <protection locked="0"/>
    </xf>
    <xf numFmtId="0" fontId="4" fillId="8"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3" fillId="0" borderId="0"/>
    <xf numFmtId="0" fontId="33" fillId="0" borderId="0" applyNumberFormat="0" applyFill="0" applyBorder="0" applyAlignment="0" applyProtection="0"/>
    <xf numFmtId="0" fontId="19" fillId="0" borderId="24" applyNumberFormat="0" applyFill="0" applyAlignment="0" applyProtection="0"/>
    <xf numFmtId="0" fontId="15" fillId="0" borderId="0" applyNumberFormat="0" applyFill="0" applyBorder="0" applyAlignment="0" applyProtection="0"/>
    <xf numFmtId="0" fontId="3" fillId="16" borderId="33" applyNumberFormat="0">
      <protection locked="0"/>
    </xf>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1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34" borderId="0" applyNumberFormat="0" applyBorder="0" applyAlignment="0" applyProtection="0"/>
    <xf numFmtId="0" fontId="7" fillId="16" borderId="38"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15"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15"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3" fillId="4" borderId="34" applyNumberFormat="0" applyFont="0" applyAlignment="0" applyProtection="0"/>
    <xf numFmtId="0" fontId="17" fillId="37" borderId="35" applyNumberFormat="0" applyAlignment="0" applyProtection="0"/>
    <xf numFmtId="9" fontId="3" fillId="0" borderId="0" applyFont="0" applyFill="0" applyBorder="0" applyAlignment="0" applyProtection="0"/>
    <xf numFmtId="4" fontId="23" fillId="7" borderId="36" applyNumberFormat="0" applyProtection="0">
      <alignment vertical="center"/>
    </xf>
    <xf numFmtId="4" fontId="35" fillId="7" borderId="36" applyNumberFormat="0" applyProtection="0">
      <alignment vertical="center"/>
    </xf>
    <xf numFmtId="4" fontId="23" fillId="7" borderId="36" applyNumberFormat="0" applyProtection="0">
      <alignment horizontal="left" vertical="center" indent="1"/>
    </xf>
    <xf numFmtId="0" fontId="23" fillId="7" borderId="36" applyNumberFormat="0" applyProtection="0">
      <alignment horizontal="left" vertical="top" indent="1"/>
    </xf>
    <xf numFmtId="0" fontId="4" fillId="5" borderId="0" applyNumberFormat="0" applyBorder="0" applyAlignment="0" applyProtection="0"/>
    <xf numFmtId="4" fontId="22" fillId="8" borderId="36" applyNumberFormat="0" applyProtection="0">
      <alignment horizontal="right" vertical="center"/>
    </xf>
    <xf numFmtId="4" fontId="22" fillId="3" borderId="36" applyNumberFormat="0" applyProtection="0">
      <alignment horizontal="right" vertical="center"/>
    </xf>
    <xf numFmtId="4" fontId="22" fillId="14" borderId="36" applyNumberFormat="0" applyProtection="0">
      <alignment horizontal="right" vertical="center"/>
    </xf>
    <xf numFmtId="4" fontId="22" fillId="10" borderId="36" applyNumberFormat="0" applyProtection="0">
      <alignment horizontal="right" vertical="center"/>
    </xf>
    <xf numFmtId="4" fontId="22" fillId="23" borderId="36" applyNumberFormat="0" applyProtection="0">
      <alignment horizontal="right" vertical="center"/>
    </xf>
    <xf numFmtId="4" fontId="22" fillId="9" borderId="36" applyNumberFormat="0" applyProtection="0">
      <alignment horizontal="right" vertical="center"/>
    </xf>
    <xf numFmtId="4" fontId="22" fillId="34" borderId="36" applyNumberFormat="0" applyProtection="0">
      <alignment horizontal="right" vertical="center"/>
    </xf>
    <xf numFmtId="4" fontId="22" fillId="42" borderId="36" applyNumberFormat="0" applyProtection="0">
      <alignment horizontal="right" vertical="center"/>
    </xf>
    <xf numFmtId="4" fontId="22" fillId="20" borderId="36"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4" fontId="22" fillId="41" borderId="36" applyNumberFormat="0" applyProtection="0">
      <alignment horizontal="right" vertical="center"/>
    </xf>
    <xf numFmtId="0" fontId="3" fillId="0" borderId="0"/>
    <xf numFmtId="0" fontId="3" fillId="12" borderId="36" applyNumberFormat="0" applyProtection="0">
      <alignment horizontal="left" vertical="center" indent="1"/>
    </xf>
    <xf numFmtId="0" fontId="3" fillId="12" borderId="36" applyNumberFormat="0" applyProtection="0">
      <alignment horizontal="left" vertical="top" indent="1"/>
    </xf>
    <xf numFmtId="0" fontId="3" fillId="41" borderId="36" applyNumberFormat="0" applyProtection="0">
      <alignment horizontal="left" vertical="center" indent="1"/>
    </xf>
    <xf numFmtId="0" fontId="3" fillId="41" borderId="36" applyNumberFormat="0" applyProtection="0">
      <alignment horizontal="left" vertical="top" indent="1"/>
    </xf>
    <xf numFmtId="0" fontId="3" fillId="2" borderId="36" applyNumberFormat="0" applyProtection="0">
      <alignment horizontal="left" vertical="center" indent="1"/>
    </xf>
    <xf numFmtId="0" fontId="3" fillId="2" borderId="36" applyNumberFormat="0" applyProtection="0">
      <alignment horizontal="left" vertical="top" indent="1"/>
    </xf>
    <xf numFmtId="0" fontId="3" fillId="44" borderId="36" applyNumberFormat="0" applyProtection="0">
      <alignment horizontal="left" vertical="center" indent="1"/>
    </xf>
    <xf numFmtId="0" fontId="3" fillId="44" borderId="36" applyNumberFormat="0" applyProtection="0">
      <alignment horizontal="left" vertical="top" indent="1"/>
    </xf>
    <xf numFmtId="0" fontId="3" fillId="16" borderId="33" applyNumberFormat="0">
      <protection locked="0"/>
    </xf>
    <xf numFmtId="4" fontId="22" fillId="4" borderId="36" applyNumberFormat="0" applyProtection="0">
      <alignment vertical="center"/>
    </xf>
    <xf numFmtId="4" fontId="36" fillId="4" borderId="36" applyNumberFormat="0" applyProtection="0">
      <alignment vertical="center"/>
    </xf>
    <xf numFmtId="4" fontId="22" fillId="4" borderId="36" applyNumberFormat="0" applyProtection="0">
      <alignment horizontal="left" vertical="center" indent="1"/>
    </xf>
    <xf numFmtId="0" fontId="22" fillId="4" borderId="36" applyNumberFormat="0" applyProtection="0">
      <alignment horizontal="left" vertical="top" indent="1"/>
    </xf>
    <xf numFmtId="4" fontId="22" fillId="44" borderId="36" applyNumberFormat="0" applyProtection="0">
      <alignment horizontal="right" vertical="center"/>
    </xf>
    <xf numFmtId="4" fontId="36" fillId="44" borderId="36" applyNumberFormat="0" applyProtection="0">
      <alignment horizontal="right" vertical="center"/>
    </xf>
    <xf numFmtId="4" fontId="22" fillId="41" borderId="36" applyNumberFormat="0" applyProtection="0">
      <alignment horizontal="left" vertical="center" indent="1"/>
    </xf>
    <xf numFmtId="0" fontId="22" fillId="41" borderId="36" applyNumberFormat="0" applyProtection="0">
      <alignment horizontal="left" vertical="top" indent="1"/>
    </xf>
    <xf numFmtId="4" fontId="25" fillId="44" borderId="36" applyNumberFormat="0" applyProtection="0">
      <alignment horizontal="right" vertical="center"/>
    </xf>
    <xf numFmtId="0" fontId="33" fillId="0" borderId="0" applyNumberFormat="0" applyFill="0" applyBorder="0" applyAlignment="0" applyProtection="0"/>
    <xf numFmtId="0" fontId="19" fillId="0" borderId="37" applyNumberFormat="0" applyFill="0" applyAlignment="0" applyProtection="0"/>
    <xf numFmtId="0" fontId="15" fillId="0" borderId="0" applyNumberFormat="0" applyFill="0" applyBorder="0" applyAlignment="0" applyProtection="0"/>
    <xf numFmtId="0" fontId="3" fillId="16" borderId="33" applyNumberFormat="0">
      <protection locked="0"/>
    </xf>
    <xf numFmtId="0" fontId="17" fillId="16" borderId="35" applyNumberFormat="0" applyAlignment="0" applyProtection="0"/>
    <xf numFmtId="0" fontId="18" fillId="0" borderId="0" applyNumberFormat="0" applyFill="0" applyBorder="0" applyAlignment="0" applyProtection="0"/>
    <xf numFmtId="0" fontId="19" fillId="0" borderId="39" applyNumberFormat="0" applyFill="0" applyAlignment="0" applyProtection="0"/>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9" applyNumberFormat="0" applyFill="0" applyAlignment="0" applyProtection="0"/>
    <xf numFmtId="0" fontId="18" fillId="0" borderId="0" applyNumberFormat="0" applyFill="0" applyBorder="0" applyAlignment="0" applyProtection="0"/>
    <xf numFmtId="0" fontId="17" fillId="16" borderId="35" applyNumberFormat="0" applyAlignment="0" applyProtection="0"/>
    <xf numFmtId="0" fontId="3" fillId="4" borderId="34"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8"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8"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8"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8"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4" applyNumberFormat="0" applyFont="0" applyAlignment="0" applyProtection="0"/>
    <xf numFmtId="0" fontId="17" fillId="37" borderId="35" applyNumberFormat="0" applyAlignment="0" applyProtection="0"/>
    <xf numFmtId="9" fontId="3" fillId="0" borderId="0" applyFont="0" applyFill="0" applyBorder="0" applyAlignment="0" applyProtection="0"/>
    <xf numFmtId="4" fontId="23" fillId="7" borderId="36" applyNumberFormat="0" applyProtection="0">
      <alignment vertical="center"/>
    </xf>
    <xf numFmtId="4" fontId="35" fillId="7" borderId="36" applyNumberFormat="0" applyProtection="0">
      <alignment vertical="center"/>
    </xf>
    <xf numFmtId="4" fontId="23" fillId="7" borderId="36" applyNumberFormat="0" applyProtection="0">
      <alignment horizontal="left" vertical="center" indent="1"/>
    </xf>
    <xf numFmtId="0" fontId="23" fillId="7" borderId="36" applyNumberFormat="0" applyProtection="0">
      <alignment horizontal="left" vertical="top" indent="1"/>
    </xf>
    <xf numFmtId="0" fontId="4" fillId="6" borderId="0" applyNumberFormat="0" applyBorder="0" applyAlignment="0" applyProtection="0"/>
    <xf numFmtId="4" fontId="22" fillId="8" borderId="36" applyNumberFormat="0" applyProtection="0">
      <alignment horizontal="right" vertical="center"/>
    </xf>
    <xf numFmtId="4" fontId="22" fillId="3" borderId="36" applyNumberFormat="0" applyProtection="0">
      <alignment horizontal="right" vertical="center"/>
    </xf>
    <xf numFmtId="4" fontId="22" fillId="14" borderId="36" applyNumberFormat="0" applyProtection="0">
      <alignment horizontal="right" vertical="center"/>
    </xf>
    <xf numFmtId="4" fontId="22" fillId="10" borderId="36" applyNumberFormat="0" applyProtection="0">
      <alignment horizontal="right" vertical="center"/>
    </xf>
    <xf numFmtId="4" fontId="22" fillId="23" borderId="36" applyNumberFormat="0" applyProtection="0">
      <alignment horizontal="right" vertical="center"/>
    </xf>
    <xf numFmtId="4" fontId="22" fillId="9" borderId="36" applyNumberFormat="0" applyProtection="0">
      <alignment horizontal="right" vertical="center"/>
    </xf>
    <xf numFmtId="4" fontId="22" fillId="34" borderId="36" applyNumberFormat="0" applyProtection="0">
      <alignment horizontal="right" vertical="center"/>
    </xf>
    <xf numFmtId="4" fontId="22" fillId="42" borderId="36" applyNumberFormat="0" applyProtection="0">
      <alignment horizontal="right" vertical="center"/>
    </xf>
    <xf numFmtId="4" fontId="22" fillId="20" borderId="36"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6"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6" applyNumberFormat="0" applyProtection="0">
      <alignment horizontal="left" vertical="center" indent="1"/>
    </xf>
    <xf numFmtId="0" fontId="3" fillId="12" borderId="36" applyNumberFormat="0" applyProtection="0">
      <alignment horizontal="left" vertical="top" indent="1"/>
    </xf>
    <xf numFmtId="0" fontId="3" fillId="41" borderId="36" applyNumberFormat="0" applyProtection="0">
      <alignment horizontal="left" vertical="center" indent="1"/>
    </xf>
    <xf numFmtId="0" fontId="3" fillId="41" borderId="36" applyNumberFormat="0" applyProtection="0">
      <alignment horizontal="left" vertical="top" indent="1"/>
    </xf>
    <xf numFmtId="0" fontId="3" fillId="2" borderId="36" applyNumberFormat="0" applyProtection="0">
      <alignment horizontal="left" vertical="center" indent="1"/>
    </xf>
    <xf numFmtId="0" fontId="3" fillId="2" borderId="36" applyNumberFormat="0" applyProtection="0">
      <alignment horizontal="left" vertical="top" indent="1"/>
    </xf>
    <xf numFmtId="0" fontId="3" fillId="44" borderId="36" applyNumberFormat="0" applyProtection="0">
      <alignment horizontal="left" vertical="center" indent="1"/>
    </xf>
    <xf numFmtId="0" fontId="3" fillId="44" borderId="36" applyNumberFormat="0" applyProtection="0">
      <alignment horizontal="left" vertical="top" indent="1"/>
    </xf>
    <xf numFmtId="0" fontId="3" fillId="16" borderId="33" applyNumberFormat="0">
      <protection locked="0"/>
    </xf>
    <xf numFmtId="4" fontId="22" fillId="4" borderId="36" applyNumberFormat="0" applyProtection="0">
      <alignment vertical="center"/>
    </xf>
    <xf numFmtId="4" fontId="36" fillId="4" borderId="36" applyNumberFormat="0" applyProtection="0">
      <alignment vertical="center"/>
    </xf>
    <xf numFmtId="4" fontId="22" fillId="4" borderId="36" applyNumberFormat="0" applyProtection="0">
      <alignment horizontal="left" vertical="center" indent="1"/>
    </xf>
    <xf numFmtId="0" fontId="22" fillId="4" borderId="36" applyNumberFormat="0" applyProtection="0">
      <alignment horizontal="left" vertical="top" indent="1"/>
    </xf>
    <xf numFmtId="4" fontId="22" fillId="44" borderId="36" applyNumberFormat="0" applyProtection="0">
      <alignment horizontal="right" vertical="center"/>
    </xf>
    <xf numFmtId="4" fontId="36" fillId="44" borderId="36" applyNumberFormat="0" applyProtection="0">
      <alignment horizontal="right" vertical="center"/>
    </xf>
    <xf numFmtId="4" fontId="22" fillId="41" borderId="36" applyNumberFormat="0" applyProtection="0">
      <alignment horizontal="left" vertical="center" indent="1"/>
    </xf>
    <xf numFmtId="0" fontId="22" fillId="41" borderId="36" applyNumberFormat="0" applyProtection="0">
      <alignment horizontal="left" vertical="top" indent="1"/>
    </xf>
    <xf numFmtId="0" fontId="4" fillId="2" borderId="0" applyNumberFormat="0" applyBorder="0" applyAlignment="0" applyProtection="0"/>
    <xf numFmtId="4" fontId="25" fillId="44" borderId="36" applyNumberFormat="0" applyProtection="0">
      <alignment horizontal="right" vertical="center"/>
    </xf>
    <xf numFmtId="0" fontId="3" fillId="0" borderId="0"/>
    <xf numFmtId="0" fontId="33" fillId="0" borderId="0" applyNumberFormat="0" applyFill="0" applyBorder="0" applyAlignment="0" applyProtection="0"/>
    <xf numFmtId="0" fontId="19" fillId="0" borderId="37" applyNumberFormat="0" applyFill="0" applyAlignment="0" applyProtection="0"/>
    <xf numFmtId="0" fontId="15" fillId="0" borderId="0" applyNumberFormat="0" applyFill="0" applyBorder="0" applyAlignment="0" applyProtection="0"/>
    <xf numFmtId="0" fontId="3" fillId="16" borderId="33"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39" applyNumberFormat="0" applyFill="0" applyAlignment="0" applyProtection="0"/>
    <xf numFmtId="0" fontId="18" fillId="0" borderId="0" applyNumberFormat="0" applyFill="0" applyBorder="0" applyAlignment="0" applyProtection="0"/>
    <xf numFmtId="0" fontId="17" fillId="16" borderId="35" applyNumberFormat="0" applyAlignment="0" applyProtection="0"/>
    <xf numFmtId="0" fontId="3" fillId="4" borderId="34"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7"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38"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38"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38"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38"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34" applyNumberFormat="0" applyFont="0" applyAlignment="0" applyProtection="0"/>
    <xf numFmtId="0" fontId="17" fillId="37" borderId="35" applyNumberFormat="0" applyAlignment="0" applyProtection="0"/>
    <xf numFmtId="9" fontId="3" fillId="0" borderId="0" applyFont="0" applyFill="0" applyBorder="0" applyAlignment="0" applyProtection="0"/>
    <xf numFmtId="4" fontId="23" fillId="7" borderId="36" applyNumberFormat="0" applyProtection="0">
      <alignment vertical="center"/>
    </xf>
    <xf numFmtId="4" fontId="35" fillId="7" borderId="36" applyNumberFormat="0" applyProtection="0">
      <alignment vertical="center"/>
    </xf>
    <xf numFmtId="4" fontId="23" fillId="7" borderId="36" applyNumberFormat="0" applyProtection="0">
      <alignment horizontal="left" vertical="center" indent="1"/>
    </xf>
    <xf numFmtId="0" fontId="23" fillId="7" borderId="36" applyNumberFormat="0" applyProtection="0">
      <alignment horizontal="left" vertical="top" indent="1"/>
    </xf>
    <xf numFmtId="0" fontId="4" fillId="6" borderId="0" applyNumberFormat="0" applyBorder="0" applyAlignment="0" applyProtection="0"/>
    <xf numFmtId="4" fontId="22" fillId="8" borderId="36" applyNumberFormat="0" applyProtection="0">
      <alignment horizontal="right" vertical="center"/>
    </xf>
    <xf numFmtId="4" fontId="22" fillId="3" borderId="36" applyNumberFormat="0" applyProtection="0">
      <alignment horizontal="right" vertical="center"/>
    </xf>
    <xf numFmtId="4" fontId="22" fillId="14" borderId="36" applyNumberFormat="0" applyProtection="0">
      <alignment horizontal="right" vertical="center"/>
    </xf>
    <xf numFmtId="4" fontId="22" fillId="10" borderId="36" applyNumberFormat="0" applyProtection="0">
      <alignment horizontal="right" vertical="center"/>
    </xf>
    <xf numFmtId="4" fontId="22" fillId="23" borderId="36" applyNumberFormat="0" applyProtection="0">
      <alignment horizontal="right" vertical="center"/>
    </xf>
    <xf numFmtId="4" fontId="22" fillId="9" borderId="36" applyNumberFormat="0" applyProtection="0">
      <alignment horizontal="right" vertical="center"/>
    </xf>
    <xf numFmtId="4" fontId="22" fillId="34" borderId="36" applyNumberFormat="0" applyProtection="0">
      <alignment horizontal="right" vertical="center"/>
    </xf>
    <xf numFmtId="4" fontId="22" fillId="42" borderId="36" applyNumberFormat="0" applyProtection="0">
      <alignment horizontal="right" vertical="center"/>
    </xf>
    <xf numFmtId="4" fontId="22" fillId="20" borderId="36"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36"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36" applyNumberFormat="0" applyProtection="0">
      <alignment horizontal="left" vertical="center" indent="1"/>
    </xf>
    <xf numFmtId="0" fontId="3" fillId="12" borderId="36" applyNumberFormat="0" applyProtection="0">
      <alignment horizontal="left" vertical="top" indent="1"/>
    </xf>
    <xf numFmtId="0" fontId="3" fillId="41" borderId="36" applyNumberFormat="0" applyProtection="0">
      <alignment horizontal="left" vertical="center" indent="1"/>
    </xf>
    <xf numFmtId="0" fontId="3" fillId="41" borderId="36" applyNumberFormat="0" applyProtection="0">
      <alignment horizontal="left" vertical="top" indent="1"/>
    </xf>
    <xf numFmtId="0" fontId="3" fillId="2" borderId="36" applyNumberFormat="0" applyProtection="0">
      <alignment horizontal="left" vertical="center" indent="1"/>
    </xf>
    <xf numFmtId="0" fontId="3" fillId="2" borderId="36" applyNumberFormat="0" applyProtection="0">
      <alignment horizontal="left" vertical="top" indent="1"/>
    </xf>
    <xf numFmtId="0" fontId="3" fillId="44" borderId="36" applyNumberFormat="0" applyProtection="0">
      <alignment horizontal="left" vertical="center" indent="1"/>
    </xf>
    <xf numFmtId="0" fontId="3" fillId="44" borderId="36" applyNumberFormat="0" applyProtection="0">
      <alignment horizontal="left" vertical="top" indent="1"/>
    </xf>
    <xf numFmtId="0" fontId="3" fillId="16" borderId="33" applyNumberFormat="0">
      <protection locked="0"/>
    </xf>
    <xf numFmtId="4" fontId="22" fillId="4" borderId="36" applyNumberFormat="0" applyProtection="0">
      <alignment vertical="center"/>
    </xf>
    <xf numFmtId="4" fontId="36" fillId="4" borderId="36" applyNumberFormat="0" applyProtection="0">
      <alignment vertical="center"/>
    </xf>
    <xf numFmtId="4" fontId="22" fillId="4" borderId="36" applyNumberFormat="0" applyProtection="0">
      <alignment horizontal="left" vertical="center" indent="1"/>
    </xf>
    <xf numFmtId="0" fontId="22" fillId="4" borderId="36" applyNumberFormat="0" applyProtection="0">
      <alignment horizontal="left" vertical="top" indent="1"/>
    </xf>
    <xf numFmtId="4" fontId="22" fillId="44" borderId="36" applyNumberFormat="0" applyProtection="0">
      <alignment horizontal="right" vertical="center"/>
    </xf>
    <xf numFmtId="4" fontId="36" fillId="44" borderId="36" applyNumberFormat="0" applyProtection="0">
      <alignment horizontal="right" vertical="center"/>
    </xf>
    <xf numFmtId="4" fontId="22" fillId="41" borderId="36" applyNumberFormat="0" applyProtection="0">
      <alignment horizontal="left" vertical="center" indent="1"/>
    </xf>
    <xf numFmtId="0" fontId="22" fillId="41" borderId="36" applyNumberFormat="0" applyProtection="0">
      <alignment horizontal="left" vertical="top" indent="1"/>
    </xf>
    <xf numFmtId="0" fontId="4" fillId="2" borderId="0" applyNumberFormat="0" applyBorder="0" applyAlignment="0" applyProtection="0"/>
    <xf numFmtId="4" fontId="25" fillId="44" borderId="36" applyNumberFormat="0" applyProtection="0">
      <alignment horizontal="right" vertical="center"/>
    </xf>
    <xf numFmtId="0" fontId="33" fillId="0" borderId="0" applyNumberFormat="0" applyFill="0" applyBorder="0" applyAlignment="0" applyProtection="0"/>
    <xf numFmtId="0" fontId="19" fillId="0" borderId="37" applyNumberFormat="0" applyFill="0" applyAlignment="0" applyProtection="0"/>
    <xf numFmtId="0" fontId="15" fillId="0" borderId="0" applyNumberFormat="0" applyFill="0" applyBorder="0" applyAlignment="0" applyProtection="0"/>
    <xf numFmtId="0" fontId="3" fillId="16" borderId="33" applyNumberFormat="0">
      <protection locked="0"/>
    </xf>
    <xf numFmtId="0" fontId="15" fillId="0" borderId="0" applyNumberFormat="0" applyFill="0" applyBorder="0" applyAlignment="0" applyProtection="0"/>
    <xf numFmtId="0" fontId="4" fillId="4" borderId="0" applyNumberFormat="0" applyBorder="0" applyAlignment="0" applyProtection="0"/>
    <xf numFmtId="0" fontId="4" fillId="3" borderId="0" applyNumberFormat="0" applyBorder="0" applyAlignment="0" applyProtection="0"/>
    <xf numFmtId="0" fontId="19" fillId="0" borderId="45" applyNumberFormat="0" applyFill="0" applyAlignment="0" applyProtection="0"/>
    <xf numFmtId="0" fontId="18" fillId="0" borderId="0" applyNumberFormat="0" applyFill="0" applyBorder="0" applyAlignment="0" applyProtection="0"/>
    <xf numFmtId="0" fontId="17" fillId="16" borderId="42" applyNumberFormat="0" applyAlignment="0" applyProtection="0"/>
    <xf numFmtId="0" fontId="3" fillId="4" borderId="41" applyNumberFormat="0" applyFon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4" fillId="8" borderId="0" applyNumberFormat="0" applyBorder="0" applyAlignment="0" applyProtection="0"/>
    <xf numFmtId="0" fontId="3" fillId="0" borderId="0"/>
    <xf numFmtId="0" fontId="16" fillId="7" borderId="0" applyNumberFormat="0" applyBorder="0" applyAlignment="0" applyProtection="0"/>
    <xf numFmtId="0" fontId="5" fillId="27" borderId="0" applyNumberFormat="0" applyBorder="0" applyAlignment="0" applyProtection="0"/>
    <xf numFmtId="0" fontId="15" fillId="0" borderId="6" applyNumberFormat="0" applyFill="0" applyAlignment="0" applyProtection="0"/>
    <xf numFmtId="0" fontId="14" fillId="7" borderId="40" applyNumberFormat="0" applyAlignment="0" applyProtection="0"/>
    <xf numFmtId="0" fontId="13" fillId="0" borderId="0" applyNumberFormat="0" applyFill="0" applyBorder="0" applyAlignment="0" applyProtection="0"/>
    <xf numFmtId="0" fontId="5" fillId="14" borderId="0" applyNumberFormat="0" applyBorder="0" applyAlignment="0" applyProtection="0"/>
    <xf numFmtId="0" fontId="13" fillId="0" borderId="5" applyNumberFormat="0" applyFill="0" applyAlignment="0" applyProtection="0"/>
    <xf numFmtId="0" fontId="12" fillId="0" borderId="4" applyNumberFormat="0" applyFill="0" applyAlignment="0" applyProtection="0"/>
    <xf numFmtId="0" fontId="11" fillId="0" borderId="3" applyNumberFormat="0" applyFill="0" applyAlignment="0" applyProtection="0"/>
    <xf numFmtId="0" fontId="5" fillId="34" borderId="0" applyNumberFormat="0" applyBorder="0" applyAlignment="0" applyProtection="0"/>
    <xf numFmtId="0" fontId="10" fillId="6" borderId="0" applyNumberFormat="0" applyBorder="0" applyAlignment="0" applyProtection="0"/>
    <xf numFmtId="0" fontId="9" fillId="0" borderId="0" applyNumberFormat="0" applyFill="0" applyBorder="0" applyAlignment="0" applyProtection="0"/>
    <xf numFmtId="0" fontId="8" fillId="17" borderId="2" applyNumberFormat="0" applyAlignment="0" applyProtection="0"/>
    <xf numFmtId="0" fontId="5" fillId="22" borderId="0" applyNumberFormat="0" applyBorder="0" applyAlignment="0" applyProtection="0"/>
    <xf numFmtId="0" fontId="7" fillId="16" borderId="40" applyNumberFormat="0" applyAlignment="0" applyProtection="0"/>
    <xf numFmtId="0" fontId="6"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40"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40"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3" fillId="4" borderId="41" applyNumberFormat="0" applyFont="0" applyAlignment="0" applyProtection="0"/>
    <xf numFmtId="0" fontId="17" fillId="37" borderId="42" applyNumberFormat="0" applyAlignment="0" applyProtection="0"/>
    <xf numFmtId="9" fontId="3" fillId="0" borderId="0" applyFont="0" applyFill="0" applyBorder="0" applyAlignment="0" applyProtection="0"/>
    <xf numFmtId="4" fontId="23" fillId="7" borderId="43" applyNumberFormat="0" applyProtection="0">
      <alignment vertical="center"/>
    </xf>
    <xf numFmtId="4" fontId="35" fillId="7" borderId="43" applyNumberFormat="0" applyProtection="0">
      <alignment vertical="center"/>
    </xf>
    <xf numFmtId="4" fontId="23" fillId="7" borderId="43" applyNumberFormat="0" applyProtection="0">
      <alignment horizontal="left" vertical="center" indent="1"/>
    </xf>
    <xf numFmtId="0" fontId="23" fillId="7" borderId="43" applyNumberFormat="0" applyProtection="0">
      <alignment horizontal="left" vertical="top" indent="1"/>
    </xf>
    <xf numFmtId="0" fontId="4" fillId="6" borderId="0" applyNumberFormat="0" applyBorder="0" applyAlignment="0" applyProtection="0"/>
    <xf numFmtId="4" fontId="22" fillId="8" borderId="43" applyNumberFormat="0" applyProtection="0">
      <alignment horizontal="right" vertical="center"/>
    </xf>
    <xf numFmtId="4" fontId="22" fillId="3" borderId="43" applyNumberFormat="0" applyProtection="0">
      <alignment horizontal="right" vertical="center"/>
    </xf>
    <xf numFmtId="4" fontId="22" fillId="14" borderId="43" applyNumberFormat="0" applyProtection="0">
      <alignment horizontal="right" vertical="center"/>
    </xf>
    <xf numFmtId="4" fontId="22" fillId="10" borderId="43" applyNumberFormat="0" applyProtection="0">
      <alignment horizontal="right" vertical="center"/>
    </xf>
    <xf numFmtId="4" fontId="22" fillId="23" borderId="43" applyNumberFormat="0" applyProtection="0">
      <alignment horizontal="right" vertical="center"/>
    </xf>
    <xf numFmtId="4" fontId="22" fillId="9" borderId="43" applyNumberFormat="0" applyProtection="0">
      <alignment horizontal="right" vertical="center"/>
    </xf>
    <xf numFmtId="4" fontId="22" fillId="34" borderId="43" applyNumberFormat="0" applyProtection="0">
      <alignment horizontal="right" vertical="center"/>
    </xf>
    <xf numFmtId="4" fontId="22" fillId="42" borderId="43" applyNumberFormat="0" applyProtection="0">
      <alignment horizontal="right" vertical="center"/>
    </xf>
    <xf numFmtId="4" fontId="22" fillId="20" borderId="43" applyNumberFormat="0" applyProtection="0">
      <alignment horizontal="right" vertical="center"/>
    </xf>
    <xf numFmtId="0" fontId="4" fillId="4"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4" fontId="22" fillId="41" borderId="43" applyNumberFormat="0" applyProtection="0">
      <alignment horizontal="right" vertical="center"/>
    </xf>
    <xf numFmtId="0" fontId="4" fillId="4" borderId="0" applyNumberFormat="0" applyBorder="0" applyAlignment="0" applyProtection="0"/>
    <xf numFmtId="0" fontId="4" fillId="3" borderId="0" applyNumberFormat="0" applyBorder="0" applyAlignment="0" applyProtection="0"/>
    <xf numFmtId="0" fontId="3" fillId="12" borderId="43" applyNumberFormat="0" applyProtection="0">
      <alignment horizontal="left" vertical="center" indent="1"/>
    </xf>
    <xf numFmtId="0" fontId="3" fillId="12" borderId="43" applyNumberFormat="0" applyProtection="0">
      <alignment horizontal="left" vertical="top" indent="1"/>
    </xf>
    <xf numFmtId="0" fontId="3" fillId="41" borderId="43" applyNumberFormat="0" applyProtection="0">
      <alignment horizontal="left" vertical="center" indent="1"/>
    </xf>
    <xf numFmtId="0" fontId="3" fillId="41" borderId="43" applyNumberFormat="0" applyProtection="0">
      <alignment horizontal="left" vertical="top" indent="1"/>
    </xf>
    <xf numFmtId="0" fontId="3" fillId="2" borderId="43" applyNumberFormat="0" applyProtection="0">
      <alignment horizontal="left" vertical="center" indent="1"/>
    </xf>
    <xf numFmtId="0" fontId="3" fillId="2" borderId="43" applyNumberFormat="0" applyProtection="0">
      <alignment horizontal="left" vertical="top" indent="1"/>
    </xf>
    <xf numFmtId="0" fontId="3" fillId="44" borderId="43" applyNumberFormat="0" applyProtection="0">
      <alignment horizontal="left" vertical="center" indent="1"/>
    </xf>
    <xf numFmtId="0" fontId="3" fillId="44" borderId="43" applyNumberFormat="0" applyProtection="0">
      <alignment horizontal="left" vertical="top" indent="1"/>
    </xf>
    <xf numFmtId="0" fontId="3" fillId="16" borderId="33" applyNumberFormat="0">
      <protection locked="0"/>
    </xf>
    <xf numFmtId="4" fontId="22" fillId="4" borderId="43" applyNumberFormat="0" applyProtection="0">
      <alignment vertical="center"/>
    </xf>
    <xf numFmtId="4" fontId="36" fillId="4" borderId="43" applyNumberFormat="0" applyProtection="0">
      <alignment vertical="center"/>
    </xf>
    <xf numFmtId="4" fontId="22" fillId="4" borderId="43" applyNumberFormat="0" applyProtection="0">
      <alignment horizontal="left" vertical="center" indent="1"/>
    </xf>
    <xf numFmtId="0" fontId="22" fillId="4" borderId="43" applyNumberFormat="0" applyProtection="0">
      <alignment horizontal="left" vertical="top" indent="1"/>
    </xf>
    <xf numFmtId="4" fontId="22" fillId="44" borderId="43" applyNumberFormat="0" applyProtection="0">
      <alignment horizontal="right" vertical="center"/>
    </xf>
    <xf numFmtId="4" fontId="36" fillId="44" borderId="43" applyNumberFormat="0" applyProtection="0">
      <alignment horizontal="right" vertical="center"/>
    </xf>
    <xf numFmtId="4" fontId="22" fillId="41" borderId="43" applyNumberFormat="0" applyProtection="0">
      <alignment horizontal="left" vertical="center" indent="1"/>
    </xf>
    <xf numFmtId="0" fontId="22" fillId="41" borderId="43" applyNumberFormat="0" applyProtection="0">
      <alignment horizontal="left" vertical="top" indent="1"/>
    </xf>
    <xf numFmtId="0" fontId="4" fillId="2" borderId="0" applyNumberFormat="0" applyBorder="0" applyAlignment="0" applyProtection="0"/>
    <xf numFmtId="4" fontId="25" fillId="44" borderId="43" applyNumberFormat="0" applyProtection="0">
      <alignment horizontal="right" vertical="center"/>
    </xf>
    <xf numFmtId="0" fontId="33" fillId="0" borderId="0" applyNumberFormat="0" applyFill="0" applyBorder="0" applyAlignment="0" applyProtection="0"/>
    <xf numFmtId="0" fontId="19" fillId="0" borderId="44" applyNumberFormat="0" applyFill="0" applyAlignment="0" applyProtection="0"/>
    <xf numFmtId="0" fontId="15" fillId="0" borderId="0" applyNumberFormat="0" applyFill="0" applyBorder="0" applyAlignment="0" applyProtection="0"/>
    <xf numFmtId="0" fontId="3" fillId="16" borderId="33" applyNumberFormat="0">
      <protection locked="0"/>
    </xf>
    <xf numFmtId="0" fontId="15" fillId="0" borderId="0" applyNumberFormat="0" applyFill="0" applyBorder="0" applyAlignment="0" applyProtection="0"/>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45" applyNumberFormat="0" applyFill="0" applyAlignment="0" applyProtection="0"/>
    <xf numFmtId="0" fontId="18" fillId="0" borderId="0" applyNumberFormat="0" applyFill="0" applyBorder="0" applyAlignment="0" applyProtection="0"/>
    <xf numFmtId="0" fontId="17" fillId="16" borderId="42"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1" applyNumberFormat="0" applyFont="0" applyAlignment="0" applyProtection="0"/>
    <xf numFmtId="0" fontId="4" fillId="8" borderId="0" applyNumberFormat="0" applyBorder="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40"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40"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40"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40"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1" applyNumberFormat="0" applyFont="0" applyAlignment="0" applyProtection="0"/>
    <xf numFmtId="0" fontId="17" fillId="37" borderId="42" applyNumberFormat="0" applyAlignment="0" applyProtection="0"/>
    <xf numFmtId="9" fontId="3" fillId="0" borderId="0" applyFont="0" applyFill="0" applyBorder="0" applyAlignment="0" applyProtection="0"/>
    <xf numFmtId="4" fontId="23" fillId="7" borderId="43" applyNumberFormat="0" applyProtection="0">
      <alignment vertical="center"/>
    </xf>
    <xf numFmtId="4" fontId="35" fillId="7" borderId="43" applyNumberFormat="0" applyProtection="0">
      <alignment vertical="center"/>
    </xf>
    <xf numFmtId="4" fontId="23" fillId="7" borderId="43" applyNumberFormat="0" applyProtection="0">
      <alignment horizontal="left" vertical="center" indent="1"/>
    </xf>
    <xf numFmtId="0" fontId="23" fillId="7" borderId="43" applyNumberFormat="0" applyProtection="0">
      <alignment horizontal="left" vertical="top" indent="1"/>
    </xf>
    <xf numFmtId="0" fontId="4" fillId="3" borderId="0" applyNumberFormat="0" applyBorder="0" applyAlignment="0" applyProtection="0"/>
    <xf numFmtId="4" fontId="22" fillId="8" borderId="43" applyNumberFormat="0" applyProtection="0">
      <alignment horizontal="right" vertical="center"/>
    </xf>
    <xf numFmtId="4" fontId="22" fillId="3" borderId="43" applyNumberFormat="0" applyProtection="0">
      <alignment horizontal="right" vertical="center"/>
    </xf>
    <xf numFmtId="4" fontId="22" fillId="14" borderId="43" applyNumberFormat="0" applyProtection="0">
      <alignment horizontal="right" vertical="center"/>
    </xf>
    <xf numFmtId="4" fontId="22" fillId="10" borderId="43" applyNumberFormat="0" applyProtection="0">
      <alignment horizontal="right" vertical="center"/>
    </xf>
    <xf numFmtId="4" fontId="22" fillId="23" borderId="43" applyNumberFormat="0" applyProtection="0">
      <alignment horizontal="right" vertical="center"/>
    </xf>
    <xf numFmtId="4" fontId="22" fillId="9" borderId="43" applyNumberFormat="0" applyProtection="0">
      <alignment horizontal="right" vertical="center"/>
    </xf>
    <xf numFmtId="4" fontId="22" fillId="34" borderId="43" applyNumberFormat="0" applyProtection="0">
      <alignment horizontal="right" vertical="center"/>
    </xf>
    <xf numFmtId="4" fontId="22" fillId="42" borderId="43" applyNumberFormat="0" applyProtection="0">
      <alignment horizontal="right" vertical="center"/>
    </xf>
    <xf numFmtId="4" fontId="22" fillId="20" borderId="43"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3"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3" applyNumberFormat="0" applyProtection="0">
      <alignment horizontal="left" vertical="center" indent="1"/>
    </xf>
    <xf numFmtId="0" fontId="3" fillId="12" borderId="43" applyNumberFormat="0" applyProtection="0">
      <alignment horizontal="left" vertical="top" indent="1"/>
    </xf>
    <xf numFmtId="0" fontId="3" fillId="41" borderId="43" applyNumberFormat="0" applyProtection="0">
      <alignment horizontal="left" vertical="center" indent="1"/>
    </xf>
    <xf numFmtId="0" fontId="3" fillId="41" borderId="43" applyNumberFormat="0" applyProtection="0">
      <alignment horizontal="left" vertical="top" indent="1"/>
    </xf>
    <xf numFmtId="0" fontId="3" fillId="2" borderId="43" applyNumberFormat="0" applyProtection="0">
      <alignment horizontal="left" vertical="center" indent="1"/>
    </xf>
    <xf numFmtId="0" fontId="3" fillId="2" borderId="43" applyNumberFormat="0" applyProtection="0">
      <alignment horizontal="left" vertical="top" indent="1"/>
    </xf>
    <xf numFmtId="0" fontId="3" fillId="44" borderId="43" applyNumberFormat="0" applyProtection="0">
      <alignment horizontal="left" vertical="center" indent="1"/>
    </xf>
    <xf numFmtId="0" fontId="3" fillId="44" borderId="43" applyNumberFormat="0" applyProtection="0">
      <alignment horizontal="left" vertical="top" indent="1"/>
    </xf>
    <xf numFmtId="0" fontId="3" fillId="16" borderId="33" applyNumberFormat="0">
      <protection locked="0"/>
    </xf>
    <xf numFmtId="4" fontId="22" fillId="4" borderId="43" applyNumberFormat="0" applyProtection="0">
      <alignment vertical="center"/>
    </xf>
    <xf numFmtId="4" fontId="36" fillId="4" borderId="43" applyNumberFormat="0" applyProtection="0">
      <alignment vertical="center"/>
    </xf>
    <xf numFmtId="4" fontId="22" fillId="4" borderId="43" applyNumberFormat="0" applyProtection="0">
      <alignment horizontal="left" vertical="center" indent="1"/>
    </xf>
    <xf numFmtId="0" fontId="22" fillId="4" borderId="43" applyNumberFormat="0" applyProtection="0">
      <alignment horizontal="left" vertical="top" indent="1"/>
    </xf>
    <xf numFmtId="4" fontId="22" fillId="44" borderId="43" applyNumberFormat="0" applyProtection="0">
      <alignment horizontal="right" vertical="center"/>
    </xf>
    <xf numFmtId="4" fontId="36" fillId="44" borderId="43" applyNumberFormat="0" applyProtection="0">
      <alignment horizontal="right" vertical="center"/>
    </xf>
    <xf numFmtId="4" fontId="22" fillId="41" borderId="43" applyNumberFormat="0" applyProtection="0">
      <alignment horizontal="left" vertical="center" indent="1"/>
    </xf>
    <xf numFmtId="0" fontId="22" fillId="41" borderId="43" applyNumberFormat="0" applyProtection="0">
      <alignment horizontal="left" vertical="top" indent="1"/>
    </xf>
    <xf numFmtId="0" fontId="4" fillId="3" borderId="0" applyNumberFormat="0" applyBorder="0" applyAlignment="0" applyProtection="0"/>
    <xf numFmtId="4" fontId="25" fillId="44" borderId="43" applyNumberFormat="0" applyProtection="0">
      <alignment horizontal="right" vertical="center"/>
    </xf>
    <xf numFmtId="0" fontId="4" fillId="2" borderId="0" applyNumberFormat="0" applyBorder="0" applyAlignment="0" applyProtection="0"/>
    <xf numFmtId="0" fontId="33" fillId="0" borderId="0" applyNumberFormat="0" applyFill="0" applyBorder="0" applyAlignment="0" applyProtection="0"/>
    <xf numFmtId="0" fontId="19" fillId="0" borderId="44" applyNumberFormat="0" applyFill="0" applyAlignment="0" applyProtection="0"/>
    <xf numFmtId="0" fontId="15" fillId="0" borderId="0" applyNumberFormat="0" applyFill="0" applyBorder="0" applyAlignment="0" applyProtection="0"/>
    <xf numFmtId="0" fontId="3" fillId="16" borderId="33" applyNumberFormat="0">
      <protection locked="0"/>
    </xf>
    <xf numFmtId="0" fontId="5" fillId="6" borderId="0" applyNumberFormat="0" applyBorder="0" applyAlignment="0" applyProtection="0"/>
    <xf numFmtId="0" fontId="4" fillId="7" borderId="0" applyNumberFormat="0" applyBorder="0" applyAlignment="0" applyProtection="0"/>
    <xf numFmtId="0" fontId="15" fillId="0" borderId="0" applyNumberFormat="0" applyFill="0" applyBorder="0" applyAlignment="0" applyProtection="0"/>
    <xf numFmtId="0" fontId="19" fillId="0" borderId="51" applyNumberFormat="0" applyFill="0" applyAlignment="0" applyProtection="0"/>
    <xf numFmtId="0" fontId="18" fillId="0" borderId="0" applyNumberFormat="0" applyFill="0" applyBorder="0" applyAlignment="0" applyProtection="0"/>
    <xf numFmtId="0" fontId="17" fillId="16" borderId="48" applyNumberFormat="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3" fillId="4" borderId="47" applyNumberFormat="0" applyFont="0" applyAlignment="0" applyProtection="0"/>
    <xf numFmtId="0" fontId="3" fillId="0" borderId="0"/>
    <xf numFmtId="0" fontId="5" fillId="27" borderId="0" applyNumberFormat="0" applyBorder="0" applyAlignment="0" applyProtection="0"/>
    <xf numFmtId="0" fontId="16" fillId="7" borderId="0" applyNumberFormat="0" applyBorder="0" applyAlignment="0" applyProtection="0"/>
    <xf numFmtId="0" fontId="15" fillId="0" borderId="6" applyNumberFormat="0" applyFill="0" applyAlignment="0" applyProtection="0"/>
    <xf numFmtId="0" fontId="14" fillId="7" borderId="46" applyNumberFormat="0" applyAlignment="0" applyProtection="0"/>
    <xf numFmtId="0" fontId="5" fillId="14" borderId="0" applyNumberFormat="0" applyBorder="0" applyAlignment="0" applyProtection="0"/>
    <xf numFmtId="0" fontId="13" fillId="0" borderId="0" applyNumberFormat="0" applyFill="0" applyBorder="0" applyAlignment="0" applyProtection="0"/>
    <xf numFmtId="0" fontId="13" fillId="0" borderId="5" applyNumberFormat="0" applyFill="0" applyAlignment="0" applyProtection="0"/>
    <xf numFmtId="0" fontId="12" fillId="0" borderId="4" applyNumberFormat="0" applyFill="0" applyAlignment="0" applyProtection="0"/>
    <xf numFmtId="0" fontId="5" fillId="34" borderId="0" applyNumberFormat="0" applyBorder="0" applyAlignment="0" applyProtection="0"/>
    <xf numFmtId="0" fontId="11" fillId="0" borderId="3" applyNumberFormat="0" applyFill="0" applyAlignment="0" applyProtection="0"/>
    <xf numFmtId="0" fontId="10" fillId="6" borderId="0" applyNumberFormat="0" applyBorder="0" applyAlignment="0" applyProtection="0"/>
    <xf numFmtId="0" fontId="9" fillId="0" borderId="0" applyNumberFormat="0" applyFill="0" applyBorder="0" applyAlignment="0" applyProtection="0"/>
    <xf numFmtId="0" fontId="5" fillId="22" borderId="0" applyNumberFormat="0" applyBorder="0" applyAlignment="0" applyProtection="0"/>
    <xf numFmtId="0" fontId="8" fillId="17" borderId="2" applyNumberFormat="0" applyAlignment="0" applyProtection="0"/>
    <xf numFmtId="0" fontId="7" fillId="16" borderId="46" applyNumberFormat="0" applyAlignment="0" applyProtection="0"/>
    <xf numFmtId="0" fontId="6" fillId="15"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46" applyNumberFormat="0" applyAlignment="0" applyProtection="0"/>
    <xf numFmtId="0" fontId="8" fillId="17" borderId="2" applyNumberFormat="0" applyAlignment="0" applyProtection="0"/>
    <xf numFmtId="43" fontId="3"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46"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3" fillId="4" borderId="47" applyNumberFormat="0" applyFont="0" applyAlignment="0" applyProtection="0"/>
    <xf numFmtId="0" fontId="17" fillId="37" borderId="48" applyNumberFormat="0" applyAlignment="0" applyProtection="0"/>
    <xf numFmtId="9" fontId="3" fillId="0" borderId="0" applyFont="0" applyFill="0" applyBorder="0" applyAlignment="0" applyProtection="0"/>
    <xf numFmtId="4" fontId="23" fillId="7" borderId="49" applyNumberFormat="0" applyProtection="0">
      <alignment vertical="center"/>
    </xf>
    <xf numFmtId="4" fontId="35" fillId="7" borderId="49" applyNumberFormat="0" applyProtection="0">
      <alignment vertical="center"/>
    </xf>
    <xf numFmtId="4" fontId="23" fillId="7" borderId="49" applyNumberFormat="0" applyProtection="0">
      <alignment horizontal="left" vertical="center" indent="1"/>
    </xf>
    <xf numFmtId="0" fontId="23" fillId="7" borderId="49" applyNumberFormat="0" applyProtection="0">
      <alignment horizontal="left" vertical="top" indent="1"/>
    </xf>
    <xf numFmtId="0" fontId="4" fillId="3" borderId="0" applyNumberFormat="0" applyBorder="0" applyAlignment="0" applyProtection="0"/>
    <xf numFmtId="4" fontId="22" fillId="8" borderId="49" applyNumberFormat="0" applyProtection="0">
      <alignment horizontal="right" vertical="center"/>
    </xf>
    <xf numFmtId="4" fontId="22" fillId="3" borderId="49" applyNumberFormat="0" applyProtection="0">
      <alignment horizontal="right" vertical="center"/>
    </xf>
    <xf numFmtId="4" fontId="22" fillId="14" borderId="49" applyNumberFormat="0" applyProtection="0">
      <alignment horizontal="right" vertical="center"/>
    </xf>
    <xf numFmtId="4" fontId="22" fillId="10" borderId="49" applyNumberFormat="0" applyProtection="0">
      <alignment horizontal="right" vertical="center"/>
    </xf>
    <xf numFmtId="4" fontId="22" fillId="23" borderId="49" applyNumberFormat="0" applyProtection="0">
      <alignment horizontal="right" vertical="center"/>
    </xf>
    <xf numFmtId="4" fontId="22" fillId="9" borderId="49" applyNumberFormat="0" applyProtection="0">
      <alignment horizontal="right" vertical="center"/>
    </xf>
    <xf numFmtId="4" fontId="22" fillId="34" borderId="49" applyNumberFormat="0" applyProtection="0">
      <alignment horizontal="right" vertical="center"/>
    </xf>
    <xf numFmtId="4" fontId="22" fillId="42" borderId="49" applyNumberFormat="0" applyProtection="0">
      <alignment horizontal="right" vertical="center"/>
    </xf>
    <xf numFmtId="4" fontId="22" fillId="20" borderId="49" applyNumberFormat="0" applyProtection="0">
      <alignment horizontal="right" vertical="center"/>
    </xf>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4" fontId="22" fillId="41" borderId="49" applyNumberFormat="0" applyProtection="0">
      <alignment horizontal="right" vertical="center"/>
    </xf>
    <xf numFmtId="0" fontId="4" fillId="5" borderId="0" applyNumberFormat="0" applyBorder="0" applyAlignment="0" applyProtection="0"/>
    <xf numFmtId="0" fontId="4" fillId="4" borderId="0" applyNumberFormat="0" applyBorder="0" applyAlignment="0" applyProtection="0"/>
    <xf numFmtId="0" fontId="3" fillId="12" borderId="49" applyNumberFormat="0" applyProtection="0">
      <alignment horizontal="left" vertical="center" indent="1"/>
    </xf>
    <xf numFmtId="0" fontId="3" fillId="12" borderId="49" applyNumberFormat="0" applyProtection="0">
      <alignment horizontal="left" vertical="top" indent="1"/>
    </xf>
    <xf numFmtId="0" fontId="3" fillId="41" borderId="49" applyNumberFormat="0" applyProtection="0">
      <alignment horizontal="left" vertical="center" indent="1"/>
    </xf>
    <xf numFmtId="0" fontId="3" fillId="41" borderId="49" applyNumberFormat="0" applyProtection="0">
      <alignment horizontal="left" vertical="top" indent="1"/>
    </xf>
    <xf numFmtId="0" fontId="3" fillId="2" borderId="49" applyNumberFormat="0" applyProtection="0">
      <alignment horizontal="left" vertical="center" indent="1"/>
    </xf>
    <xf numFmtId="0" fontId="3" fillId="2" borderId="49" applyNumberFormat="0" applyProtection="0">
      <alignment horizontal="left" vertical="top" indent="1"/>
    </xf>
    <xf numFmtId="0" fontId="3" fillId="44" borderId="49" applyNumberFormat="0" applyProtection="0">
      <alignment horizontal="left" vertical="center" indent="1"/>
    </xf>
    <xf numFmtId="0" fontId="3" fillId="44" borderId="49" applyNumberFormat="0" applyProtection="0">
      <alignment horizontal="left" vertical="top" indent="1"/>
    </xf>
    <xf numFmtId="0" fontId="3" fillId="16" borderId="33" applyNumberFormat="0">
      <protection locked="0"/>
    </xf>
    <xf numFmtId="4" fontId="22" fillId="4" borderId="49" applyNumberFormat="0" applyProtection="0">
      <alignment vertical="center"/>
    </xf>
    <xf numFmtId="4" fontId="36" fillId="4" borderId="49" applyNumberFormat="0" applyProtection="0">
      <alignment vertical="center"/>
    </xf>
    <xf numFmtId="4" fontId="22" fillId="4" borderId="49" applyNumberFormat="0" applyProtection="0">
      <alignment horizontal="left" vertical="center" indent="1"/>
    </xf>
    <xf numFmtId="0" fontId="22" fillId="4" borderId="49" applyNumberFormat="0" applyProtection="0">
      <alignment horizontal="left" vertical="top" indent="1"/>
    </xf>
    <xf numFmtId="4" fontId="22" fillId="44" borderId="49" applyNumberFormat="0" applyProtection="0">
      <alignment horizontal="right" vertical="center"/>
    </xf>
    <xf numFmtId="4" fontId="36" fillId="44" borderId="49" applyNumberFormat="0" applyProtection="0">
      <alignment horizontal="right" vertical="center"/>
    </xf>
    <xf numFmtId="4" fontId="22" fillId="41" borderId="49" applyNumberFormat="0" applyProtection="0">
      <alignment horizontal="left" vertical="center" indent="1"/>
    </xf>
    <xf numFmtId="0" fontId="22" fillId="41" borderId="49" applyNumberFormat="0" applyProtection="0">
      <alignment horizontal="left" vertical="top" indent="1"/>
    </xf>
    <xf numFmtId="0" fontId="4" fillId="3" borderId="0" applyNumberFormat="0" applyBorder="0" applyAlignment="0" applyProtection="0"/>
    <xf numFmtId="4" fontId="25" fillId="44" borderId="49" applyNumberFormat="0" applyProtection="0">
      <alignment horizontal="right" vertical="center"/>
    </xf>
    <xf numFmtId="0" fontId="4" fillId="2" borderId="0" applyNumberFormat="0" applyBorder="0" applyAlignment="0" applyProtection="0"/>
    <xf numFmtId="0" fontId="33" fillId="0" borderId="0" applyNumberFormat="0" applyFill="0" applyBorder="0" applyAlignment="0" applyProtection="0"/>
    <xf numFmtId="0" fontId="19" fillId="0" borderId="50" applyNumberFormat="0" applyFill="0" applyAlignment="0" applyProtection="0"/>
    <xf numFmtId="0" fontId="15" fillId="0" borderId="0" applyNumberFormat="0" applyFill="0" applyBorder="0" applyAlignment="0" applyProtection="0"/>
    <xf numFmtId="0" fontId="3" fillId="16" borderId="33" applyNumberFormat="0">
      <protection locked="0"/>
    </xf>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 borderId="0" applyNumberFormat="0" applyBorder="0" applyAlignment="0" applyProtection="0"/>
    <xf numFmtId="0" fontId="4" fillId="10" borderId="0" applyNumberFormat="0" applyBorder="0" applyAlignment="0" applyProtection="0"/>
    <xf numFmtId="0" fontId="5" fillId="21" borderId="0" applyNumberFormat="0" applyBorder="0" applyAlignment="0" applyProtection="0"/>
    <xf numFmtId="0" fontId="5" fillId="3"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6" fillId="8" borderId="0" applyNumberFormat="0" applyBorder="0" applyAlignment="0" applyProtection="0"/>
    <xf numFmtId="0" fontId="27" fillId="37" borderId="46" applyNumberFormat="0" applyAlignment="0" applyProtection="0"/>
    <xf numFmtId="0" fontId="8" fillId="17" borderId="2"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14" fillId="5" borderId="46" applyNumberFormat="0" applyAlignment="0" applyProtection="0"/>
    <xf numFmtId="0" fontId="31" fillId="0" borderId="19" applyNumberFormat="0" applyFill="0" applyAlignment="0" applyProtection="0"/>
    <xf numFmtId="0" fontId="32" fillId="7" borderId="0" applyNumberFormat="0" applyBorder="0" applyAlignment="0" applyProtection="0"/>
    <xf numFmtId="0" fontId="3" fillId="4" borderId="47" applyNumberFormat="0" applyFont="0" applyAlignment="0" applyProtection="0"/>
    <xf numFmtId="0" fontId="17" fillId="37" borderId="48" applyNumberFormat="0" applyAlignment="0" applyProtection="0"/>
    <xf numFmtId="9" fontId="3" fillId="0" borderId="0" applyFont="0" applyFill="0" applyBorder="0" applyAlignment="0" applyProtection="0"/>
    <xf numFmtId="4" fontId="23" fillId="7" borderId="49" applyNumberFormat="0" applyProtection="0">
      <alignment vertical="center"/>
    </xf>
    <xf numFmtId="4" fontId="35" fillId="7" borderId="49" applyNumberFormat="0" applyProtection="0">
      <alignment vertical="center"/>
    </xf>
    <xf numFmtId="4" fontId="23" fillId="7" borderId="49" applyNumberFormat="0" applyProtection="0">
      <alignment horizontal="left" vertical="center" indent="1"/>
    </xf>
    <xf numFmtId="0" fontId="23" fillId="7" borderId="49" applyNumberFormat="0" applyProtection="0">
      <alignment horizontal="left" vertical="top" indent="1"/>
    </xf>
    <xf numFmtId="4" fontId="22" fillId="8" borderId="49" applyNumberFormat="0" applyProtection="0">
      <alignment horizontal="right" vertical="center"/>
    </xf>
    <xf numFmtId="4" fontId="22" fillId="3" borderId="49" applyNumberFormat="0" applyProtection="0">
      <alignment horizontal="right" vertical="center"/>
    </xf>
    <xf numFmtId="4" fontId="22" fillId="14" borderId="49" applyNumberFormat="0" applyProtection="0">
      <alignment horizontal="right" vertical="center"/>
    </xf>
    <xf numFmtId="4" fontId="22" fillId="10" borderId="49" applyNumberFormat="0" applyProtection="0">
      <alignment horizontal="right" vertical="center"/>
    </xf>
    <xf numFmtId="4" fontId="22" fillId="23" borderId="49" applyNumberFormat="0" applyProtection="0">
      <alignment horizontal="right" vertical="center"/>
    </xf>
    <xf numFmtId="4" fontId="22" fillId="9" borderId="49" applyNumberFormat="0" applyProtection="0">
      <alignment horizontal="right" vertical="center"/>
    </xf>
    <xf numFmtId="4" fontId="22" fillId="34" borderId="49" applyNumberFormat="0" applyProtection="0">
      <alignment horizontal="right" vertical="center"/>
    </xf>
    <xf numFmtId="4" fontId="22" fillId="42" borderId="49" applyNumberFormat="0" applyProtection="0">
      <alignment horizontal="right" vertical="center"/>
    </xf>
    <xf numFmtId="4" fontId="22" fillId="20" borderId="49" applyNumberFormat="0" applyProtection="0">
      <alignment horizontal="right" vertical="center"/>
    </xf>
    <xf numFmtId="4" fontId="22" fillId="41" borderId="49" applyNumberFormat="0" applyProtection="0">
      <alignment horizontal="right" vertical="center"/>
    </xf>
    <xf numFmtId="0" fontId="3" fillId="12" borderId="49" applyNumberFormat="0" applyProtection="0">
      <alignment horizontal="left" vertical="center" indent="1"/>
    </xf>
    <xf numFmtId="0" fontId="3" fillId="12" borderId="49" applyNumberFormat="0" applyProtection="0">
      <alignment horizontal="left" vertical="top" indent="1"/>
    </xf>
    <xf numFmtId="0" fontId="3" fillId="41" borderId="49" applyNumberFormat="0" applyProtection="0">
      <alignment horizontal="left" vertical="center" indent="1"/>
    </xf>
    <xf numFmtId="0" fontId="3" fillId="41" borderId="49" applyNumberFormat="0" applyProtection="0">
      <alignment horizontal="left" vertical="top" indent="1"/>
    </xf>
    <xf numFmtId="0" fontId="3" fillId="2" borderId="49" applyNumberFormat="0" applyProtection="0">
      <alignment horizontal="left" vertical="center" indent="1"/>
    </xf>
    <xf numFmtId="0" fontId="3" fillId="2" borderId="49" applyNumberFormat="0" applyProtection="0">
      <alignment horizontal="left" vertical="top" indent="1"/>
    </xf>
    <xf numFmtId="0" fontId="3" fillId="44" borderId="49" applyNumberFormat="0" applyProtection="0">
      <alignment horizontal="left" vertical="center" indent="1"/>
    </xf>
    <xf numFmtId="0" fontId="3" fillId="44" borderId="49" applyNumberFormat="0" applyProtection="0">
      <alignment horizontal="left" vertical="top" indent="1"/>
    </xf>
    <xf numFmtId="0" fontId="3" fillId="16" borderId="33" applyNumberFormat="0">
      <protection locked="0"/>
    </xf>
    <xf numFmtId="4" fontId="22" fillId="4" borderId="49" applyNumberFormat="0" applyProtection="0">
      <alignment vertical="center"/>
    </xf>
    <xf numFmtId="4" fontId="36" fillId="4" borderId="49" applyNumberFormat="0" applyProtection="0">
      <alignment vertical="center"/>
    </xf>
    <xf numFmtId="4" fontId="22" fillId="4" borderId="49" applyNumberFormat="0" applyProtection="0">
      <alignment horizontal="left" vertical="center" indent="1"/>
    </xf>
    <xf numFmtId="0" fontId="22" fillId="4" borderId="49" applyNumberFormat="0" applyProtection="0">
      <alignment horizontal="left" vertical="top" indent="1"/>
    </xf>
    <xf numFmtId="4" fontId="22" fillId="44" borderId="49" applyNumberFormat="0" applyProtection="0">
      <alignment horizontal="right" vertical="center"/>
    </xf>
    <xf numFmtId="4" fontId="36" fillId="44" borderId="49" applyNumberFormat="0" applyProtection="0">
      <alignment horizontal="right" vertical="center"/>
    </xf>
    <xf numFmtId="4" fontId="22" fillId="41" borderId="49" applyNumberFormat="0" applyProtection="0">
      <alignment horizontal="left" vertical="center" indent="1"/>
    </xf>
    <xf numFmtId="0" fontId="22" fillId="41" borderId="49" applyNumberFormat="0" applyProtection="0">
      <alignment horizontal="left" vertical="top" indent="1"/>
    </xf>
    <xf numFmtId="4" fontId="25" fillId="44" borderId="49" applyNumberFormat="0" applyProtection="0">
      <alignment horizontal="right" vertical="center"/>
    </xf>
    <xf numFmtId="0" fontId="33" fillId="0" borderId="0" applyNumberFormat="0" applyFill="0" applyBorder="0" applyAlignment="0" applyProtection="0"/>
    <xf numFmtId="0" fontId="19" fillId="0" borderId="50" applyNumberFormat="0" applyFill="0" applyAlignment="0" applyProtection="0"/>
    <xf numFmtId="0" fontId="15" fillId="0" borderId="0" applyNumberFormat="0" applyFill="0" applyBorder="0" applyAlignment="0" applyProtection="0"/>
    <xf numFmtId="0" fontId="3" fillId="16" borderId="33" applyNumberFormat="0">
      <protection locked="0"/>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6" fillId="0" borderId="0" applyFont="0" applyFill="0" applyBorder="0" applyAlignment="0" applyProtection="0"/>
    <xf numFmtId="44" fontId="56"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0" fontId="5" fillId="9"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27" borderId="0" applyNumberFormat="0" applyBorder="0" applyAlignment="0" applyProtection="0"/>
    <xf numFmtId="0" fontId="5" fillId="14" borderId="0" applyNumberFormat="0" applyBorder="0" applyAlignment="0" applyProtection="0"/>
    <xf numFmtId="0" fontId="5" fillId="34"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27" fillId="37" borderId="75" applyNumberFormat="0" applyAlignment="0" applyProtection="0"/>
    <xf numFmtId="0" fontId="3" fillId="52" borderId="0">
      <protection locked="0"/>
    </xf>
    <xf numFmtId="0" fontId="5" fillId="27" borderId="0" applyNumberFormat="0" applyBorder="0" applyAlignment="0" applyProtection="0"/>
    <xf numFmtId="0" fontId="3" fillId="53" borderId="68">
      <alignment horizontal="center" vertical="center"/>
      <protection locked="0"/>
    </xf>
    <xf numFmtId="181" fontId="58" fillId="0" borderId="0" applyFont="0" applyFill="0" applyBorder="0" applyAlignment="0" applyProtection="0"/>
    <xf numFmtId="43" fontId="58" fillId="0" borderId="0" applyFont="0" applyFill="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43" fontId="3" fillId="0" borderId="0" applyFont="0" applyFill="0" applyBorder="0" applyAlignment="0" applyProtection="0"/>
    <xf numFmtId="0" fontId="5" fillId="14" borderId="0" applyNumberFormat="0" applyBorder="0" applyAlignment="0" applyProtection="0"/>
    <xf numFmtId="0" fontId="5" fillId="27" borderId="0" applyNumberFormat="0" applyBorder="0" applyAlignment="0" applyProtection="0"/>
    <xf numFmtId="0" fontId="14" fillId="5" borderId="7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82" fontId="3" fillId="0" borderId="0"/>
    <xf numFmtId="182" fontId="3" fillId="0" borderId="0"/>
    <xf numFmtId="182" fontId="3" fillId="0" borderId="0"/>
    <xf numFmtId="167" fontId="3" fillId="0" borderId="0"/>
    <xf numFmtId="167" fontId="3" fillId="0" borderId="0"/>
    <xf numFmtId="168" fontId="3" fillId="0" borderId="0"/>
    <xf numFmtId="0" fontId="3" fillId="0" borderId="0"/>
    <xf numFmtId="0" fontId="3" fillId="0" borderId="0"/>
    <xf numFmtId="167" fontId="3" fillId="0" borderId="0"/>
    <xf numFmtId="167" fontId="3" fillId="0" borderId="0"/>
    <xf numFmtId="0" fontId="4" fillId="0" borderId="0"/>
    <xf numFmtId="0" fontId="3" fillId="0" borderId="0"/>
    <xf numFmtId="0" fontId="3" fillId="0" borderId="0"/>
    <xf numFmtId="182" fontId="4" fillId="0" borderId="0"/>
    <xf numFmtId="0" fontId="4" fillId="0" borderId="0"/>
    <xf numFmtId="182" fontId="4" fillId="0" borderId="0"/>
    <xf numFmtId="182" fontId="4" fillId="0" borderId="0"/>
    <xf numFmtId="167" fontId="3" fillId="0" borderId="0"/>
    <xf numFmtId="182" fontId="3" fillId="0" borderId="0"/>
    <xf numFmtId="182" fontId="3" fillId="0" borderId="0"/>
    <xf numFmtId="182" fontId="3" fillId="0" borderId="0"/>
    <xf numFmtId="167" fontId="3" fillId="0" borderId="0"/>
    <xf numFmtId="167" fontId="3" fillId="0" borderId="0"/>
    <xf numFmtId="168" fontId="3" fillId="0" borderId="0"/>
    <xf numFmtId="0" fontId="4" fillId="4" borderId="76" applyNumberFormat="0" applyFont="0" applyAlignment="0" applyProtection="0"/>
    <xf numFmtId="0" fontId="4" fillId="4" borderId="76" applyNumberFormat="0" applyFont="0" applyAlignment="0" applyProtection="0"/>
    <xf numFmtId="0" fontId="3" fillId="4" borderId="76" applyNumberFormat="0" applyFont="0" applyAlignment="0" applyProtection="0"/>
    <xf numFmtId="0" fontId="17" fillId="37" borderId="77" applyNumberFormat="0" applyAlignment="0" applyProtection="0"/>
    <xf numFmtId="9" fontId="58"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0" fontId="3" fillId="53" borderId="65">
      <alignment vertical="center"/>
      <protection locked="0"/>
    </xf>
    <xf numFmtId="0" fontId="19" fillId="0" borderId="78"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22" borderId="0" applyNumberFormat="0" applyBorder="0" applyAlignment="0" applyProtection="0"/>
    <xf numFmtId="0" fontId="5" fillId="34" borderId="0" applyNumberFormat="0" applyBorder="0" applyAlignment="0" applyProtection="0"/>
    <xf numFmtId="0" fontId="5" fillId="14" borderId="0" applyNumberFormat="0" applyBorder="0" applyAlignment="0" applyProtection="0"/>
    <xf numFmtId="0" fontId="5" fillId="27" borderId="0" applyNumberFormat="0" applyBorder="0" applyAlignment="0" applyProtection="0"/>
  </cellStyleXfs>
  <cellXfs count="381">
    <xf numFmtId="0" fontId="0" fillId="0" borderId="0" xfId="0"/>
    <xf numFmtId="0" fontId="2" fillId="0" borderId="0" xfId="0" applyFont="1"/>
    <xf numFmtId="0" fontId="38" fillId="0" borderId="0" xfId="0" applyFont="1"/>
    <xf numFmtId="2" fontId="0" fillId="0" borderId="0" xfId="0" applyNumberFormat="1"/>
    <xf numFmtId="0" fontId="43" fillId="0" borderId="11" xfId="0" applyFont="1" applyBorder="1" applyAlignment="1">
      <alignment horizontal="center" vertical="top" wrapText="1"/>
    </xf>
    <xf numFmtId="0" fontId="38" fillId="0" borderId="13" xfId="0" applyFont="1" applyBorder="1" applyAlignment="1">
      <alignment horizontal="center" vertical="top" wrapText="1"/>
    </xf>
    <xf numFmtId="0" fontId="43" fillId="0" borderId="13" xfId="0" applyFont="1" applyBorder="1" applyAlignment="1">
      <alignment horizontal="justify" vertical="top" wrapText="1"/>
    </xf>
    <xf numFmtId="0" fontId="3" fillId="46" borderId="68" xfId="0" applyFont="1" applyFill="1" applyBorder="1" applyAlignment="1">
      <alignment horizontal="center" wrapText="1"/>
    </xf>
    <xf numFmtId="0" fontId="3" fillId="46" borderId="0" xfId="0" applyFont="1" applyFill="1" applyBorder="1" applyAlignment="1">
      <alignment horizontal="center" wrapText="1"/>
    </xf>
    <xf numFmtId="0" fontId="44" fillId="46" borderId="67" xfId="0" applyFont="1" applyFill="1" applyBorder="1" applyAlignment="1">
      <alignment horizontal="left" indent="1"/>
    </xf>
    <xf numFmtId="170" fontId="44" fillId="46" borderId="68" xfId="1166" applyNumberFormat="1" applyFont="1" applyFill="1" applyBorder="1"/>
    <xf numFmtId="170" fontId="45" fillId="46" borderId="0" xfId="1166" applyNumberFormat="1" applyFont="1" applyFill="1" applyBorder="1"/>
    <xf numFmtId="0" fontId="3" fillId="46" borderId="67" xfId="0" applyFont="1" applyFill="1" applyBorder="1" applyAlignment="1">
      <alignment horizontal="left" indent="1"/>
    </xf>
    <xf numFmtId="170" fontId="3" fillId="46" borderId="68" xfId="1166" applyNumberFormat="1" applyFont="1" applyFill="1" applyBorder="1"/>
    <xf numFmtId="170" fontId="0" fillId="46" borderId="0" xfId="1166" applyNumberFormat="1" applyFont="1" applyFill="1" applyBorder="1"/>
    <xf numFmtId="170" fontId="20" fillId="46" borderId="68" xfId="1166" applyNumberFormat="1" applyFont="1" applyFill="1" applyBorder="1"/>
    <xf numFmtId="170" fontId="2" fillId="46" borderId="0" xfId="1166" applyNumberFormat="1" applyFont="1" applyFill="1" applyBorder="1"/>
    <xf numFmtId="0" fontId="43" fillId="0" borderId="13" xfId="0" applyFont="1" applyBorder="1" applyAlignment="1">
      <alignment horizontal="justify" wrapText="1"/>
    </xf>
    <xf numFmtId="0" fontId="57" fillId="0" borderId="0" xfId="0" applyFont="1" applyFill="1" applyBorder="1" applyAlignment="1">
      <alignment horizontal="left" vertical="center"/>
    </xf>
    <xf numFmtId="0" fontId="3"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center"/>
    </xf>
    <xf numFmtId="177" fontId="0" fillId="0" borderId="0" xfId="0" applyNumberFormat="1"/>
    <xf numFmtId="178" fontId="0" fillId="0" borderId="0" xfId="0" applyNumberFormat="1"/>
    <xf numFmtId="9" fontId="0" fillId="0" borderId="0" xfId="1168" applyFont="1"/>
    <xf numFmtId="0" fontId="20" fillId="0" borderId="0" xfId="0" applyFont="1" applyFill="1" applyBorder="1"/>
    <xf numFmtId="0" fontId="20" fillId="0" borderId="0" xfId="0" applyFont="1" applyFill="1" applyBorder="1" applyAlignment="1">
      <alignment vertical="center" wrapText="1"/>
    </xf>
    <xf numFmtId="0" fontId="20" fillId="0" borderId="0" xfId="0" applyFont="1" applyFill="1" applyBorder="1" applyAlignment="1">
      <alignment horizontal="center" wrapText="1"/>
    </xf>
    <xf numFmtId="0" fontId="3" fillId="0" borderId="0" xfId="0" applyFont="1" applyFill="1" applyBorder="1" applyAlignment="1">
      <alignment horizontal="center" wrapText="1"/>
    </xf>
    <xf numFmtId="170" fontId="44" fillId="0" borderId="0" xfId="1166" applyNumberFormat="1" applyFont="1" applyFill="1" applyBorder="1"/>
    <xf numFmtId="170" fontId="46" fillId="0" borderId="0" xfId="1166" applyNumberFormat="1" applyFont="1" applyFill="1" applyBorder="1"/>
    <xf numFmtId="170" fontId="20" fillId="0" borderId="0" xfId="1166" applyNumberFormat="1" applyFont="1" applyFill="1" applyBorder="1"/>
    <xf numFmtId="170" fontId="3" fillId="0" borderId="0" xfId="1166" applyNumberFormat="1" applyFont="1" applyFill="1" applyBorder="1"/>
    <xf numFmtId="0" fontId="0" fillId="0" borderId="0" xfId="0" applyBorder="1"/>
    <xf numFmtId="0" fontId="2" fillId="0" borderId="0" xfId="0" applyFont="1" applyBorder="1"/>
    <xf numFmtId="0" fontId="0" fillId="0" borderId="0" xfId="0" applyFill="1" applyBorder="1"/>
    <xf numFmtId="0" fontId="42" fillId="0" borderId="0" xfId="0" applyFont="1" applyFill="1" applyBorder="1" applyAlignment="1">
      <alignment horizontal="justify" wrapText="1"/>
    </xf>
    <xf numFmtId="2" fontId="3" fillId="0" borderId="0" xfId="38" applyNumberFormat="1" applyFont="1" applyBorder="1" applyAlignment="1" applyProtection="1">
      <alignment horizontal="center"/>
      <protection locked="0"/>
    </xf>
    <xf numFmtId="0" fontId="38" fillId="0" borderId="0" xfId="0" applyFont="1" applyFill="1" applyBorder="1" applyAlignment="1">
      <alignment horizontal="center" vertical="center" wrapText="1"/>
    </xf>
    <xf numFmtId="164" fontId="3" fillId="0" borderId="83" xfId="38" applyNumberFormat="1" applyFont="1" applyBorder="1" applyAlignment="1" applyProtection="1">
      <alignment horizontal="center"/>
      <protection hidden="1"/>
    </xf>
    <xf numFmtId="0" fontId="38" fillId="0" borderId="0" xfId="0" applyFont="1" applyBorder="1" applyAlignment="1">
      <alignment horizontal="center" vertical="center" wrapText="1"/>
    </xf>
    <xf numFmtId="4" fontId="38" fillId="0" borderId="0" xfId="0" applyNumberFormat="1" applyFont="1" applyBorder="1" applyAlignment="1">
      <alignment horizontal="center" vertical="center" wrapText="1"/>
    </xf>
    <xf numFmtId="0" fontId="40" fillId="0" borderId="0" xfId="0" applyFont="1" applyBorder="1" applyAlignment="1">
      <alignment horizontal="center" vertical="center" wrapText="1"/>
    </xf>
    <xf numFmtId="4" fontId="40" fillId="0" borderId="0" xfId="0" applyNumberFormat="1" applyFont="1" applyBorder="1" applyAlignment="1">
      <alignment horizontal="center" vertical="center" wrapText="1"/>
    </xf>
    <xf numFmtId="0" fontId="43" fillId="0" borderId="69" xfId="0" applyFont="1" applyBorder="1" applyAlignment="1">
      <alignment horizontal="left" wrapText="1"/>
    </xf>
    <xf numFmtId="2" fontId="43" fillId="0" borderId="69" xfId="0" applyNumberFormat="1" applyFont="1" applyBorder="1" applyAlignment="1">
      <alignment horizontal="center" wrapText="1"/>
    </xf>
    <xf numFmtId="0" fontId="43" fillId="0" borderId="92" xfId="0" applyFont="1" applyBorder="1" applyAlignment="1">
      <alignment horizontal="left" wrapText="1"/>
    </xf>
    <xf numFmtId="2" fontId="43" fillId="0" borderId="92" xfId="0" applyNumberFormat="1" applyFont="1" applyBorder="1" applyAlignment="1">
      <alignment horizontal="center" wrapText="1"/>
    </xf>
    <xf numFmtId="0" fontId="43" fillId="0" borderId="93" xfId="0" applyFont="1" applyBorder="1" applyAlignment="1">
      <alignment horizontal="left" wrapText="1"/>
    </xf>
    <xf numFmtId="2" fontId="43" fillId="0" borderId="93" xfId="0" applyNumberFormat="1" applyFont="1" applyBorder="1" applyAlignment="1">
      <alignment horizontal="center" wrapText="1"/>
    </xf>
    <xf numFmtId="2" fontId="3" fillId="0" borderId="96" xfId="38" applyNumberFormat="1" applyFont="1" applyBorder="1" applyAlignment="1" applyProtection="1">
      <alignment horizontal="center"/>
      <protection locked="0"/>
    </xf>
    <xf numFmtId="183" fontId="43" fillId="0" borderId="11" xfId="0" applyNumberFormat="1" applyFont="1" applyBorder="1" applyAlignment="1">
      <alignment horizontal="center" vertical="top" wrapText="1"/>
    </xf>
    <xf numFmtId="0" fontId="43" fillId="0" borderId="0" xfId="0" applyFont="1" applyAlignment="1">
      <alignment horizontal="justify" vertical="center"/>
    </xf>
    <xf numFmtId="0" fontId="40" fillId="0" borderId="95" xfId="0" applyFont="1" applyBorder="1" applyAlignment="1">
      <alignment horizontal="center" vertical="center" wrapText="1"/>
    </xf>
    <xf numFmtId="2" fontId="40" fillId="0" borderId="94" xfId="0" applyNumberFormat="1" applyFont="1" applyBorder="1" applyAlignment="1">
      <alignment horizontal="center" vertical="center" wrapText="1"/>
    </xf>
    <xf numFmtId="0" fontId="40" fillId="0" borderId="96" xfId="0" applyFont="1" applyBorder="1" applyAlignment="1">
      <alignment horizontal="center" vertical="center" wrapText="1"/>
    </xf>
    <xf numFmtId="2" fontId="40" fillId="0" borderId="71" xfId="0" applyNumberFormat="1" applyFont="1" applyBorder="1" applyAlignment="1">
      <alignment horizontal="center" vertical="center" wrapText="1"/>
    </xf>
    <xf numFmtId="0" fontId="39" fillId="0" borderId="25" xfId="0" applyFont="1" applyBorder="1" applyAlignment="1">
      <alignment horizontal="center" vertical="center" wrapText="1"/>
    </xf>
    <xf numFmtId="0" fontId="39" fillId="0" borderId="70" xfId="0" applyFont="1" applyBorder="1" applyAlignment="1">
      <alignment horizontal="center" vertical="center" wrapText="1"/>
    </xf>
    <xf numFmtId="0" fontId="39" fillId="0" borderId="26" xfId="0" applyFont="1" applyBorder="1" applyAlignment="1">
      <alignment horizontal="center" vertical="center" wrapText="1"/>
    </xf>
    <xf numFmtId="0" fontId="59" fillId="0" borderId="95" xfId="0" applyFont="1" applyBorder="1" applyAlignment="1">
      <alignment vertical="center"/>
    </xf>
    <xf numFmtId="0" fontId="59" fillId="0" borderId="96" xfId="0" applyFont="1" applyBorder="1" applyAlignment="1">
      <alignment vertical="center"/>
    </xf>
    <xf numFmtId="0" fontId="59" fillId="0" borderId="27" xfId="0" applyFont="1" applyBorder="1" applyAlignment="1">
      <alignment vertical="center"/>
    </xf>
    <xf numFmtId="0" fontId="59" fillId="0" borderId="96" xfId="0" applyFont="1" applyBorder="1" applyAlignment="1">
      <alignment vertical="center" wrapText="1"/>
    </xf>
    <xf numFmtId="0" fontId="40" fillId="0" borderId="13" xfId="0" applyFont="1" applyBorder="1" applyAlignment="1">
      <alignment horizontal="left" vertical="center" wrapText="1"/>
    </xf>
    <xf numFmtId="0" fontId="40" fillId="0" borderId="11" xfId="0" applyFont="1" applyBorder="1" applyAlignment="1">
      <alignment horizontal="left" vertical="center"/>
    </xf>
    <xf numFmtId="0" fontId="40" fillId="0" borderId="13" xfId="0" applyFont="1" applyBorder="1" applyAlignment="1">
      <alignment horizontal="left" vertical="center"/>
    </xf>
    <xf numFmtId="170" fontId="45" fillId="46" borderId="68" xfId="1166" applyNumberFormat="1" applyFont="1" applyFill="1" applyBorder="1"/>
    <xf numFmtId="0" fontId="20" fillId="46" borderId="106" xfId="0" applyFont="1" applyFill="1" applyBorder="1" applyAlignment="1">
      <alignment horizontal="left" indent="1"/>
    </xf>
    <xf numFmtId="170" fontId="20" fillId="46" borderId="104" xfId="1166" applyNumberFormat="1" applyFont="1" applyFill="1" applyBorder="1"/>
    <xf numFmtId="170" fontId="2" fillId="46" borderId="107" xfId="1166" applyNumberFormat="1" applyFont="1" applyFill="1" applyBorder="1"/>
    <xf numFmtId="170" fontId="2" fillId="46" borderId="104" xfId="1166" applyNumberFormat="1" applyFont="1" applyFill="1" applyBorder="1"/>
    <xf numFmtId="170" fontId="2" fillId="54" borderId="104" xfId="1166" applyNumberFormat="1" applyFont="1" applyFill="1" applyBorder="1"/>
    <xf numFmtId="170" fontId="0" fillId="46" borderId="68" xfId="1166" applyNumberFormat="1" applyFont="1" applyFill="1" applyBorder="1"/>
    <xf numFmtId="170" fontId="20" fillId="54" borderId="104" xfId="1166" applyNumberFormat="1" applyFont="1" applyFill="1" applyBorder="1"/>
    <xf numFmtId="170" fontId="2" fillId="46" borderId="68" xfId="1166" applyNumberFormat="1" applyFont="1" applyFill="1" applyBorder="1"/>
    <xf numFmtId="170" fontId="2" fillId="54" borderId="68" xfId="1166" applyNumberFormat="1" applyFont="1" applyFill="1" applyBorder="1"/>
    <xf numFmtId="170" fontId="20" fillId="46" borderId="96" xfId="1166" applyNumberFormat="1" applyFont="1" applyFill="1" applyBorder="1"/>
    <xf numFmtId="0" fontId="0" fillId="0" borderId="0" xfId="0" applyFill="1"/>
    <xf numFmtId="0" fontId="3" fillId="54" borderId="80" xfId="0" applyFont="1" applyFill="1" applyBorder="1" applyAlignment="1">
      <alignment horizontal="center" wrapText="1"/>
    </xf>
    <xf numFmtId="170" fontId="45" fillId="54" borderId="80" xfId="1166" applyNumberFormat="1" applyFont="1" applyFill="1" applyBorder="1"/>
    <xf numFmtId="170" fontId="0" fillId="54" borderId="80" xfId="1166" applyNumberFormat="1" applyFont="1" applyFill="1" applyBorder="1"/>
    <xf numFmtId="0" fontId="45" fillId="46" borderId="0" xfId="0" applyFont="1" applyFill="1" applyBorder="1"/>
    <xf numFmtId="0" fontId="2" fillId="47" borderId="96" xfId="0" applyFont="1" applyFill="1" applyBorder="1" applyAlignment="1">
      <alignment horizontal="center"/>
    </xf>
    <xf numFmtId="0" fontId="0" fillId="47" borderId="96" xfId="0" applyFill="1" applyBorder="1"/>
    <xf numFmtId="0" fontId="48" fillId="47" borderId="105" xfId="0" applyFont="1" applyFill="1" applyBorder="1" applyAlignment="1">
      <alignment horizontal="center" vertical="center" wrapText="1"/>
    </xf>
    <xf numFmtId="0" fontId="48" fillId="47" borderId="96" xfId="0" applyFont="1" applyFill="1" applyBorder="1" applyAlignment="1">
      <alignment horizontal="center" vertical="center" wrapText="1"/>
    </xf>
    <xf numFmtId="0" fontId="48" fillId="47" borderId="96" xfId="0" applyFont="1" applyFill="1" applyBorder="1" applyAlignment="1">
      <alignment horizontal="center"/>
    </xf>
    <xf numFmtId="171" fontId="48" fillId="47" borderId="105" xfId="0" quotePrefix="1" applyNumberFormat="1" applyFont="1" applyFill="1" applyBorder="1" applyAlignment="1">
      <alignment horizontal="center" vertical="center" wrapText="1"/>
    </xf>
    <xf numFmtId="171" fontId="48" fillId="47" borderId="105" xfId="0" applyNumberFormat="1" applyFont="1" applyFill="1" applyBorder="1" applyAlignment="1">
      <alignment horizontal="center" vertical="center" wrapText="1"/>
    </xf>
    <xf numFmtId="0" fontId="49" fillId="49" borderId="96" xfId="0" applyFont="1" applyFill="1" applyBorder="1" applyAlignment="1">
      <alignment horizontal="left"/>
    </xf>
    <xf numFmtId="0" fontId="48" fillId="0" borderId="96" xfId="0" applyFont="1" applyFill="1" applyBorder="1" applyAlignment="1">
      <alignment horizontal="center" vertical="center" wrapText="1"/>
    </xf>
    <xf numFmtId="172" fontId="49" fillId="49" borderId="96" xfId="0" applyNumberFormat="1" applyFont="1" applyFill="1" applyBorder="1" applyAlignment="1">
      <alignment horizontal="center"/>
    </xf>
    <xf numFmtId="43" fontId="50" fillId="0" borderId="96" xfId="1166" applyNumberFormat="1" applyFont="1" applyFill="1" applyBorder="1" applyAlignment="1">
      <alignment horizontal="right" vertical="center" wrapText="1"/>
    </xf>
    <xf numFmtId="43" fontId="50" fillId="0" borderId="96" xfId="1168" applyNumberFormat="1" applyFont="1" applyFill="1" applyBorder="1" applyAlignment="1">
      <alignment horizontal="right" vertical="center" wrapText="1"/>
    </xf>
    <xf numFmtId="43" fontId="50" fillId="0" borderId="96" xfId="0" applyNumberFormat="1" applyFont="1" applyFill="1" applyBorder="1" applyAlignment="1">
      <alignment horizontal="right" vertical="center" wrapText="1"/>
    </xf>
    <xf numFmtId="0" fontId="0" fillId="0" borderId="96" xfId="0" applyBorder="1"/>
    <xf numFmtId="0" fontId="51" fillId="0" borderId="96" xfId="0" applyFont="1" applyBorder="1" applyAlignment="1">
      <alignment horizontal="left" vertical="center" wrapText="1"/>
    </xf>
    <xf numFmtId="0" fontId="50" fillId="0" borderId="96" xfId="0" applyFont="1" applyBorder="1" applyAlignment="1">
      <alignment horizontal="center" vertical="center" wrapText="1"/>
    </xf>
    <xf numFmtId="0" fontId="51" fillId="0" borderId="96" xfId="0" applyFont="1" applyBorder="1" applyAlignment="1">
      <alignment horizontal="center" vertical="center"/>
    </xf>
    <xf numFmtId="0" fontId="50" fillId="0" borderId="96" xfId="0" applyFont="1" applyFill="1" applyBorder="1" applyAlignment="1">
      <alignment horizontal="center" vertical="center" wrapText="1"/>
    </xf>
    <xf numFmtId="173" fontId="52" fillId="0" borderId="96" xfId="1166" applyNumberFormat="1" applyFont="1" applyBorder="1" applyAlignment="1">
      <alignment horizontal="right" vertical="center" wrapText="1"/>
    </xf>
    <xf numFmtId="0" fontId="49" fillId="49" borderId="96" xfId="0" applyFont="1" applyFill="1" applyBorder="1" applyAlignment="1">
      <alignment horizontal="center"/>
    </xf>
    <xf numFmtId="10" fontId="50" fillId="0" borderId="96" xfId="0" applyNumberFormat="1" applyFont="1" applyFill="1" applyBorder="1" applyAlignment="1">
      <alignment horizontal="right" vertical="center" wrapText="1"/>
    </xf>
    <xf numFmtId="174" fontId="50" fillId="0" borderId="96" xfId="1166" applyNumberFormat="1" applyFont="1" applyFill="1" applyBorder="1" applyAlignment="1">
      <alignment horizontal="right" vertical="center" wrapText="1"/>
    </xf>
    <xf numFmtId="175" fontId="50" fillId="50" borderId="96" xfId="1166" applyNumberFormat="1" applyFont="1" applyFill="1" applyBorder="1" applyAlignment="1">
      <alignment horizontal="right" vertical="center" wrapText="1"/>
    </xf>
    <xf numFmtId="175" fontId="52" fillId="0" borderId="96" xfId="1166" applyNumberFormat="1" applyFont="1" applyBorder="1" applyAlignment="1">
      <alignment horizontal="right" vertical="center" wrapText="1"/>
    </xf>
    <xf numFmtId="175" fontId="52" fillId="50" borderId="96" xfId="1166" applyNumberFormat="1" applyFont="1" applyFill="1" applyBorder="1" applyAlignment="1">
      <alignment horizontal="right" vertical="center" wrapText="1"/>
    </xf>
    <xf numFmtId="172" fontId="52" fillId="0" borderId="96" xfId="1168" applyNumberFormat="1" applyFont="1" applyBorder="1" applyAlignment="1">
      <alignment horizontal="right" vertical="center" wrapText="1"/>
    </xf>
    <xf numFmtId="0" fontId="48" fillId="50" borderId="96" xfId="0" applyFont="1" applyFill="1" applyBorder="1" applyAlignment="1">
      <alignment vertical="center" wrapText="1"/>
    </xf>
    <xf numFmtId="0" fontId="48" fillId="50" borderId="96" xfId="0" applyFont="1" applyFill="1" applyBorder="1" applyAlignment="1">
      <alignment horizontal="center" vertical="center" wrapText="1"/>
    </xf>
    <xf numFmtId="175" fontId="53" fillId="50" borderId="96" xfId="1166" applyNumberFormat="1" applyFont="1" applyFill="1" applyBorder="1" applyAlignment="1">
      <alignment horizontal="right" vertical="center" wrapText="1"/>
    </xf>
    <xf numFmtId="0" fontId="0" fillId="50" borderId="96" xfId="0" applyFill="1" applyBorder="1"/>
    <xf numFmtId="0" fontId="50" fillId="0" borderId="96" xfId="0" applyFont="1" applyBorder="1" applyAlignment="1">
      <alignment vertical="center" wrapText="1"/>
    </xf>
    <xf numFmtId="0" fontId="50" fillId="0" borderId="104" xfId="0" applyFont="1" applyBorder="1" applyAlignment="1">
      <alignment vertical="center" wrapText="1"/>
    </xf>
    <xf numFmtId="0" fontId="50" fillId="50" borderId="104" xfId="0" applyFont="1" applyFill="1" applyBorder="1" applyAlignment="1">
      <alignment vertical="center" wrapText="1"/>
    </xf>
    <xf numFmtId="0" fontId="50" fillId="50" borderId="96" xfId="0" applyFont="1" applyFill="1" applyBorder="1" applyAlignment="1">
      <alignment horizontal="center" vertical="center" wrapText="1"/>
    </xf>
    <xf numFmtId="175" fontId="52" fillId="0" borderId="96" xfId="1166" applyNumberFormat="1" applyFont="1" applyFill="1" applyBorder="1" applyAlignment="1">
      <alignment horizontal="right" vertical="center" wrapText="1"/>
    </xf>
    <xf numFmtId="0" fontId="48" fillId="50" borderId="104" xfId="0" applyFont="1" applyFill="1" applyBorder="1" applyAlignment="1">
      <alignment vertical="center" wrapText="1"/>
    </xf>
    <xf numFmtId="0" fontId="50" fillId="0" borderId="104" xfId="0" applyFont="1" applyFill="1" applyBorder="1" applyAlignment="1">
      <alignment vertical="center" wrapText="1"/>
    </xf>
    <xf numFmtId="0" fontId="0" fillId="0" borderId="96" xfId="0" applyFont="1" applyFill="1" applyBorder="1"/>
    <xf numFmtId="0" fontId="50" fillId="0" borderId="96" xfId="0" applyFont="1" applyFill="1" applyBorder="1" applyAlignment="1">
      <alignment vertical="center" wrapText="1"/>
    </xf>
    <xf numFmtId="0" fontId="54" fillId="0" borderId="105" xfId="0" applyFont="1" applyFill="1" applyBorder="1" applyAlignment="1">
      <alignment vertical="center" wrapText="1"/>
    </xf>
    <xf numFmtId="0" fontId="55" fillId="50" borderId="105" xfId="0" applyFont="1" applyFill="1" applyBorder="1" applyAlignment="1">
      <alignment vertical="center" wrapText="1"/>
    </xf>
    <xf numFmtId="0" fontId="48" fillId="50" borderId="108" xfId="0" applyFont="1" applyFill="1" applyBorder="1" applyAlignment="1">
      <alignment horizontal="center" vertical="center" wrapText="1"/>
    </xf>
    <xf numFmtId="0" fontId="48" fillId="50" borderId="108" xfId="0" applyFont="1" applyFill="1" applyBorder="1" applyAlignment="1">
      <alignment vertical="center" wrapText="1"/>
    </xf>
    <xf numFmtId="0" fontId="54" fillId="50" borderId="96" xfId="0" applyFont="1" applyFill="1" applyBorder="1" applyAlignment="1">
      <alignment vertical="center" wrapText="1"/>
    </xf>
    <xf numFmtId="0" fontId="50" fillId="46" borderId="96" xfId="0" applyFont="1" applyFill="1" applyBorder="1" applyAlignment="1">
      <alignment vertical="center" wrapText="1"/>
    </xf>
    <xf numFmtId="0" fontId="50" fillId="46" borderId="96" xfId="0" applyFont="1" applyFill="1" applyBorder="1" applyAlignment="1">
      <alignment horizontal="center" vertical="center" wrapText="1"/>
    </xf>
    <xf numFmtId="0" fontId="48" fillId="46" borderId="96" xfId="0" applyFont="1" applyFill="1" applyBorder="1" applyAlignment="1">
      <alignment horizontal="center" vertical="center" wrapText="1"/>
    </xf>
    <xf numFmtId="0" fontId="55" fillId="50" borderId="96" xfId="0" applyFont="1" applyFill="1" applyBorder="1" applyAlignment="1">
      <alignment vertical="center" wrapText="1"/>
    </xf>
    <xf numFmtId="0" fontId="50" fillId="50" borderId="96" xfId="0" applyFont="1" applyFill="1" applyBorder="1" applyAlignment="1">
      <alignment vertical="center" wrapText="1"/>
    </xf>
    <xf numFmtId="172" fontId="53" fillId="50" borderId="96" xfId="1168" applyNumberFormat="1" applyFont="1" applyFill="1" applyBorder="1" applyAlignment="1">
      <alignment horizontal="right" vertical="center" wrapText="1"/>
    </xf>
    <xf numFmtId="0" fontId="49" fillId="50" borderId="96" xfId="0" applyFont="1" applyFill="1" applyBorder="1" applyAlignment="1">
      <alignment horizontal="left"/>
    </xf>
    <xf numFmtId="172" fontId="49" fillId="50" borderId="96" xfId="0" applyNumberFormat="1" applyFont="1" applyFill="1" applyBorder="1" applyAlignment="1">
      <alignment horizontal="center"/>
    </xf>
    <xf numFmtId="43" fontId="50" fillId="50" borderId="96" xfId="1166" applyFont="1" applyFill="1" applyBorder="1" applyAlignment="1">
      <alignment horizontal="right" vertical="center" wrapText="1"/>
    </xf>
    <xf numFmtId="0" fontId="51" fillId="50" borderId="96" xfId="0" applyFont="1" applyFill="1" applyBorder="1" applyAlignment="1">
      <alignment horizontal="left" vertical="center" wrapText="1"/>
    </xf>
    <xf numFmtId="0" fontId="51" fillId="50" borderId="96" xfId="0" applyFont="1" applyFill="1" applyBorder="1" applyAlignment="1">
      <alignment horizontal="center" vertical="center"/>
    </xf>
    <xf numFmtId="173" fontId="52" fillId="50" borderId="96" xfId="1166" applyNumberFormat="1" applyFont="1" applyFill="1" applyBorder="1" applyAlignment="1">
      <alignment horizontal="right" vertical="center" wrapText="1"/>
    </xf>
    <xf numFmtId="0" fontId="49" fillId="50" borderId="96" xfId="0" applyFont="1" applyFill="1" applyBorder="1" applyAlignment="1">
      <alignment horizontal="center"/>
    </xf>
    <xf numFmtId="10" fontId="50" fillId="50" borderId="96" xfId="0" applyNumberFormat="1" applyFont="1" applyFill="1" applyBorder="1" applyAlignment="1">
      <alignment horizontal="right" vertical="center" wrapText="1"/>
    </xf>
    <xf numFmtId="174" fontId="50" fillId="0" borderId="96" xfId="1166" applyNumberFormat="1" applyFont="1" applyFill="1" applyBorder="1" applyAlignment="1">
      <alignment horizontal="center" vertical="center" wrapText="1"/>
    </xf>
    <xf numFmtId="176" fontId="52" fillId="50" borderId="96" xfId="1166" applyNumberFormat="1" applyFont="1" applyFill="1" applyBorder="1" applyAlignment="1">
      <alignment horizontal="right" vertical="center" wrapText="1"/>
    </xf>
    <xf numFmtId="0" fontId="50" fillId="0" borderId="96" xfId="0" quotePrefix="1" applyFont="1" applyBorder="1" applyAlignment="1">
      <alignment horizontal="center" vertical="center" wrapText="1"/>
    </xf>
    <xf numFmtId="0" fontId="54" fillId="0" borderId="96" xfId="0" applyFont="1" applyFill="1" applyBorder="1" applyAlignment="1">
      <alignment vertical="center" wrapText="1"/>
    </xf>
    <xf numFmtId="0" fontId="0" fillId="0" borderId="96" xfId="0" applyFont="1" applyBorder="1"/>
    <xf numFmtId="179" fontId="50" fillId="0" borderId="96" xfId="1166" applyNumberFormat="1" applyFont="1" applyFill="1" applyBorder="1" applyAlignment="1">
      <alignment horizontal="right" vertical="center" wrapText="1"/>
    </xf>
    <xf numFmtId="179" fontId="50" fillId="50" borderId="96" xfId="1166" applyNumberFormat="1" applyFont="1" applyFill="1" applyBorder="1" applyAlignment="1">
      <alignment horizontal="right" vertical="center" wrapText="1"/>
    </xf>
    <xf numFmtId="179" fontId="52" fillId="50" borderId="96" xfId="1166" applyNumberFormat="1" applyFont="1" applyFill="1" applyBorder="1" applyAlignment="1">
      <alignment horizontal="right" vertical="center" wrapText="1"/>
    </xf>
    <xf numFmtId="177" fontId="52" fillId="50" borderId="96" xfId="1166" applyNumberFormat="1" applyFont="1" applyFill="1" applyBorder="1" applyAlignment="1">
      <alignment horizontal="right" vertical="center" wrapText="1"/>
    </xf>
    <xf numFmtId="0" fontId="48" fillId="51" borderId="96" xfId="0" applyFont="1" applyFill="1" applyBorder="1" applyAlignment="1">
      <alignment vertical="center" wrapText="1"/>
    </xf>
    <xf numFmtId="0" fontId="48" fillId="51" borderId="96" xfId="0" applyFont="1" applyFill="1" applyBorder="1" applyAlignment="1">
      <alignment horizontal="center" vertical="center" wrapText="1"/>
    </xf>
    <xf numFmtId="179" fontId="53" fillId="51" borderId="96" xfId="1166" applyNumberFormat="1" applyFont="1" applyFill="1" applyBorder="1" applyAlignment="1">
      <alignment horizontal="right" vertical="center" wrapText="1"/>
    </xf>
    <xf numFmtId="0" fontId="0" fillId="51" borderId="96" xfId="0" applyFill="1" applyBorder="1"/>
    <xf numFmtId="179" fontId="52" fillId="0" borderId="96" xfId="1166" applyNumberFormat="1" applyFont="1" applyFill="1" applyBorder="1" applyAlignment="1">
      <alignment horizontal="right" vertical="center" wrapText="1"/>
    </xf>
    <xf numFmtId="0" fontId="48" fillId="51" borderId="104" xfId="0" applyFont="1" applyFill="1" applyBorder="1" applyAlignment="1">
      <alignment vertical="center" wrapText="1"/>
    </xf>
    <xf numFmtId="0" fontId="0" fillId="0" borderId="96" xfId="0" applyFill="1" applyBorder="1"/>
    <xf numFmtId="179" fontId="53" fillId="50" borderId="96" xfId="1166" applyNumberFormat="1" applyFont="1" applyFill="1" applyBorder="1" applyAlignment="1">
      <alignment horizontal="right" vertical="center" wrapText="1"/>
    </xf>
    <xf numFmtId="0" fontId="0" fillId="50" borderId="96" xfId="0" applyFont="1" applyFill="1" applyBorder="1"/>
    <xf numFmtId="0" fontId="48" fillId="47" borderId="96" xfId="0" applyFont="1" applyFill="1" applyBorder="1" applyAlignment="1"/>
    <xf numFmtId="0" fontId="48" fillId="47" borderId="108" xfId="0" applyFont="1" applyFill="1" applyBorder="1" applyAlignment="1"/>
    <xf numFmtId="0" fontId="50" fillId="0" borderId="106" xfId="0" applyFont="1" applyFill="1" applyBorder="1" applyAlignment="1">
      <alignment horizontal="center" vertical="center" wrapText="1"/>
    </xf>
    <xf numFmtId="180" fontId="50" fillId="46" borderId="96" xfId="0" applyNumberFormat="1" applyFont="1" applyFill="1" applyBorder="1" applyAlignment="1">
      <alignment vertical="center" wrapText="1"/>
    </xf>
    <xf numFmtId="179" fontId="50" fillId="46" borderId="96" xfId="0" applyNumberFormat="1" applyFont="1" applyFill="1" applyBorder="1" applyAlignment="1">
      <alignment vertical="center" wrapText="1"/>
    </xf>
    <xf numFmtId="180" fontId="50" fillId="51" borderId="96" xfId="0" applyNumberFormat="1" applyFont="1" applyFill="1" applyBorder="1" applyAlignment="1">
      <alignment vertical="center" wrapText="1"/>
    </xf>
    <xf numFmtId="179" fontId="50" fillId="51" borderId="96" xfId="0" applyNumberFormat="1" applyFont="1" applyFill="1" applyBorder="1" applyAlignment="1">
      <alignment vertical="center" wrapText="1"/>
    </xf>
    <xf numFmtId="180" fontId="50" fillId="51" borderId="96" xfId="0" quotePrefix="1" applyNumberFormat="1" applyFont="1" applyFill="1" applyBorder="1" applyAlignment="1">
      <alignment vertical="center" wrapText="1"/>
    </xf>
    <xf numFmtId="180" fontId="53" fillId="51" borderId="96" xfId="1167" applyNumberFormat="1" applyFont="1" applyFill="1" applyBorder="1" applyAlignment="1">
      <alignment vertical="center" wrapText="1"/>
    </xf>
    <xf numFmtId="179" fontId="53" fillId="51" borderId="96" xfId="1167" applyNumberFormat="1" applyFont="1" applyFill="1" applyBorder="1" applyAlignment="1">
      <alignment vertical="center" wrapText="1"/>
    </xf>
    <xf numFmtId="0" fontId="2" fillId="51" borderId="96" xfId="0" applyFont="1" applyFill="1" applyBorder="1"/>
    <xf numFmtId="0" fontId="43" fillId="0" borderId="13" xfId="0" applyFont="1" applyBorder="1" applyAlignment="1">
      <alignment horizontal="center" vertical="top" wrapText="1"/>
    </xf>
    <xf numFmtId="0" fontId="43" fillId="55" borderId="12" xfId="0" applyFont="1" applyFill="1" applyBorder="1" applyAlignment="1">
      <alignment horizontal="justify" vertical="top" wrapText="1"/>
    </xf>
    <xf numFmtId="0" fontId="38" fillId="55" borderId="10" xfId="0" applyFont="1" applyFill="1" applyBorder="1" applyAlignment="1">
      <alignment horizontal="center" vertical="top" wrapText="1"/>
    </xf>
    <xf numFmtId="0" fontId="38" fillId="0" borderId="13" xfId="0" applyFont="1" applyBorder="1" applyAlignment="1">
      <alignment horizontal="center" vertical="center" wrapText="1"/>
    </xf>
    <xf numFmtId="0" fontId="43" fillId="0" borderId="11" xfId="0" applyFont="1" applyBorder="1" applyAlignment="1">
      <alignment horizontal="center" vertical="center" wrapText="1"/>
    </xf>
    <xf numFmtId="183" fontId="43" fillId="0" borderId="11" xfId="0" applyNumberFormat="1" applyFont="1" applyBorder="1" applyAlignment="1">
      <alignment horizontal="center" vertical="center" wrapText="1"/>
    </xf>
    <xf numFmtId="0" fontId="38" fillId="0" borderId="13" xfId="0" applyFont="1" applyBorder="1" applyAlignment="1">
      <alignment horizontal="center" wrapText="1"/>
    </xf>
    <xf numFmtId="0" fontId="40" fillId="55" borderId="101" xfId="0" applyFont="1" applyFill="1" applyBorder="1" applyAlignment="1">
      <alignment horizontal="justify" vertical="top" wrapText="1"/>
    </xf>
    <xf numFmtId="0" fontId="40" fillId="55" borderId="102" xfId="0" applyFont="1" applyFill="1" applyBorder="1" applyAlignment="1">
      <alignment horizontal="justify" vertical="top" wrapText="1"/>
    </xf>
    <xf numFmtId="0" fontId="39" fillId="55" borderId="102" xfId="0" applyFont="1" applyFill="1" applyBorder="1" applyAlignment="1">
      <alignment horizontal="center" vertical="center" wrapText="1"/>
    </xf>
    <xf numFmtId="0" fontId="39" fillId="55" borderId="103" xfId="0" applyFont="1" applyFill="1" applyBorder="1" applyAlignment="1">
      <alignment horizontal="center" vertical="center" wrapText="1"/>
    </xf>
    <xf numFmtId="180" fontId="40" fillId="0" borderId="96" xfId="0" applyNumberFormat="1" applyFont="1" applyBorder="1" applyAlignment="1">
      <alignment horizontal="center" vertical="center" wrapText="1"/>
    </xf>
    <xf numFmtId="180" fontId="40" fillId="0" borderId="71" xfId="0" applyNumberFormat="1" applyFont="1" applyBorder="1" applyAlignment="1">
      <alignment horizontal="center" vertical="center" wrapText="1"/>
    </xf>
    <xf numFmtId="183" fontId="40" fillId="0" borderId="96" xfId="0" applyNumberFormat="1" applyFont="1" applyBorder="1" applyAlignment="1">
      <alignment horizontal="center" vertical="center" wrapText="1"/>
    </xf>
    <xf numFmtId="183" fontId="40" fillId="0" borderId="71" xfId="0" applyNumberFormat="1" applyFont="1" applyBorder="1" applyAlignment="1">
      <alignment horizontal="center" vertical="center" wrapText="1"/>
    </xf>
    <xf numFmtId="183" fontId="40" fillId="0" borderId="27" xfId="0" applyNumberFormat="1" applyFont="1" applyBorder="1" applyAlignment="1">
      <alignment horizontal="center" vertical="center" wrapText="1"/>
    </xf>
    <xf numFmtId="183" fontId="40" fillId="0" borderId="28" xfId="0" applyNumberFormat="1" applyFont="1" applyBorder="1" applyAlignment="1">
      <alignment horizontal="center" vertical="center" wrapText="1"/>
    </xf>
    <xf numFmtId="0" fontId="38" fillId="55" borderId="52" xfId="0" applyFont="1" applyFill="1" applyBorder="1" applyAlignment="1">
      <alignment horizontal="center" vertical="top" wrapText="1"/>
    </xf>
    <xf numFmtId="0" fontId="38" fillId="55" borderId="11" xfId="0" applyFont="1" applyFill="1" applyBorder="1" applyAlignment="1">
      <alignment horizontal="center" vertical="top" wrapText="1"/>
    </xf>
    <xf numFmtId="165" fontId="20" fillId="55" borderId="26" xfId="38" applyNumberFormat="1" applyFont="1" applyFill="1" applyBorder="1" applyAlignment="1" applyProtection="1">
      <alignment horizontal="center" vertical="center"/>
      <protection hidden="1"/>
    </xf>
    <xf numFmtId="164" fontId="20" fillId="55" borderId="28" xfId="38" quotePrefix="1" applyNumberFormat="1" applyFont="1" applyFill="1" applyBorder="1" applyAlignment="1" applyProtection="1">
      <alignment horizontal="center" vertical="center" wrapText="1"/>
      <protection hidden="1"/>
    </xf>
    <xf numFmtId="0" fontId="23" fillId="55" borderId="59" xfId="38" applyFont="1" applyFill="1" applyBorder="1" applyAlignment="1" applyProtection="1">
      <alignment horizontal="center"/>
      <protection locked="0"/>
    </xf>
    <xf numFmtId="164" fontId="23" fillId="55" borderId="12" xfId="38" applyNumberFormat="1" applyFont="1" applyFill="1" applyBorder="1" applyAlignment="1" applyProtection="1">
      <alignment horizontal="center"/>
      <protection hidden="1"/>
    </xf>
    <xf numFmtId="0" fontId="23" fillId="55" borderId="62" xfId="38" applyFont="1" applyFill="1" applyBorder="1" applyAlignment="1" applyProtection="1">
      <alignment horizontal="center"/>
      <protection locked="0"/>
    </xf>
    <xf numFmtId="0" fontId="3" fillId="0" borderId="85" xfId="38" applyFont="1" applyBorder="1" applyProtection="1">
      <protection locked="0"/>
    </xf>
    <xf numFmtId="164" fontId="3" fillId="0" borderId="86" xfId="38" applyNumberFormat="1" applyFont="1" applyBorder="1" applyProtection="1">
      <protection hidden="1"/>
    </xf>
    <xf numFmtId="0" fontId="3" fillId="0" borderId="84" xfId="38" applyFont="1" applyBorder="1" applyProtection="1">
      <protection locked="0"/>
    </xf>
    <xf numFmtId="164" fontId="3" fillId="0" borderId="87" xfId="38" applyNumberFormat="1" applyFont="1" applyBorder="1" applyProtection="1">
      <protection hidden="1"/>
    </xf>
    <xf numFmtId="0" fontId="61" fillId="0" borderId="88" xfId="0" applyFont="1" applyBorder="1"/>
    <xf numFmtId="0" fontId="3" fillId="0" borderId="89" xfId="38" applyFont="1" applyBorder="1" applyProtection="1">
      <protection locked="0"/>
    </xf>
    <xf numFmtId="164" fontId="3" fillId="0" borderId="90" xfId="38" applyNumberFormat="1" applyFont="1" applyBorder="1" applyProtection="1">
      <protection hidden="1"/>
    </xf>
    <xf numFmtId="0" fontId="61" fillId="0" borderId="91" xfId="0" applyFont="1" applyBorder="1"/>
    <xf numFmtId="165" fontId="3" fillId="0" borderId="29" xfId="38" applyNumberFormat="1" applyFont="1" applyBorder="1" applyAlignment="1" applyProtection="1">
      <alignment horizontal="center"/>
      <protection hidden="1"/>
    </xf>
    <xf numFmtId="0" fontId="3" fillId="0" borderId="30" xfId="38" applyFont="1" applyBorder="1" applyProtection="1">
      <protection locked="0"/>
    </xf>
    <xf numFmtId="2" fontId="3" fillId="0" borderId="31" xfId="38" applyNumberFormat="1" applyFont="1" applyFill="1" applyBorder="1" applyAlignment="1" applyProtection="1">
      <alignment horizontal="center"/>
      <protection hidden="1"/>
    </xf>
    <xf numFmtId="2" fontId="3" fillId="0" borderId="57" xfId="38" applyNumberFormat="1" applyFont="1" applyFill="1" applyBorder="1" applyAlignment="1" applyProtection="1">
      <alignment horizontal="center"/>
      <protection hidden="1"/>
    </xf>
    <xf numFmtId="0" fontId="43" fillId="0" borderId="58" xfId="0" applyFont="1" applyBorder="1" applyAlignment="1">
      <alignment horizontal="justify" wrapText="1"/>
    </xf>
    <xf numFmtId="0" fontId="43" fillId="0" borderId="58" xfId="0" applyFont="1" applyBorder="1" applyAlignment="1">
      <alignment horizontal="center" wrapText="1"/>
    </xf>
    <xf numFmtId="0" fontId="43" fillId="0" borderId="58" xfId="0" applyFont="1" applyBorder="1" applyAlignment="1">
      <alignment horizontal="center" vertical="top" wrapText="1"/>
    </xf>
    <xf numFmtId="0" fontId="43" fillId="0" borderId="63" xfId="0" applyFont="1" applyBorder="1" applyAlignment="1">
      <alignment horizontal="justify" wrapText="1"/>
    </xf>
    <xf numFmtId="0" fontId="43" fillId="0" borderId="63" xfId="0" applyFont="1" applyBorder="1" applyAlignment="1">
      <alignment horizontal="center" wrapText="1"/>
    </xf>
    <xf numFmtId="0" fontId="43" fillId="0" borderId="63" xfId="0" applyFont="1" applyBorder="1" applyAlignment="1">
      <alignment horizontal="center" vertical="top" wrapText="1"/>
    </xf>
    <xf numFmtId="0" fontId="43" fillId="0" borderId="13" xfId="0" applyFont="1" applyBorder="1" applyAlignment="1">
      <alignment horizontal="center" wrapText="1"/>
    </xf>
    <xf numFmtId="0" fontId="43" fillId="0" borderId="11" xfId="0" applyFont="1" applyFill="1" applyBorder="1" applyAlignment="1">
      <alignment horizontal="center" vertical="top" wrapText="1"/>
    </xf>
    <xf numFmtId="165" fontId="20" fillId="55" borderId="59" xfId="38" applyNumberFormat="1" applyFont="1" applyFill="1" applyBorder="1" applyAlignment="1" applyProtection="1">
      <alignment horizontal="center" vertical="center"/>
      <protection hidden="1"/>
    </xf>
    <xf numFmtId="0" fontId="20" fillId="55" borderId="98" xfId="38" applyFont="1" applyFill="1" applyBorder="1" applyAlignment="1" applyProtection="1">
      <alignment horizontal="center" vertical="center"/>
      <protection hidden="1"/>
    </xf>
    <xf numFmtId="0" fontId="38" fillId="55" borderId="56" xfId="0" applyFont="1" applyFill="1" applyBorder="1" applyAlignment="1">
      <alignment horizontal="center" vertical="center" wrapText="1"/>
    </xf>
    <xf numFmtId="0" fontId="38" fillId="55" borderId="99" xfId="0" applyFont="1" applyFill="1" applyBorder="1" applyAlignment="1">
      <alignment horizontal="center" vertical="center" wrapText="1"/>
    </xf>
    <xf numFmtId="0" fontId="38" fillId="55" borderId="10" xfId="0" applyFont="1" applyFill="1" applyBorder="1" applyAlignment="1">
      <alignment horizontal="center" vertical="center" wrapText="1"/>
    </xf>
    <xf numFmtId="2" fontId="22" fillId="0" borderId="0" xfId="38" applyNumberFormat="1" applyFont="1" applyFill="1" applyBorder="1" applyAlignment="1" applyProtection="1">
      <alignment horizontal="center"/>
      <protection hidden="1"/>
    </xf>
    <xf numFmtId="0" fontId="0" fillId="0" borderId="0" xfId="0" applyFill="1" applyBorder="1" applyAlignment="1"/>
    <xf numFmtId="184" fontId="0" fillId="0" borderId="0" xfId="1166" applyNumberFormat="1" applyFont="1"/>
    <xf numFmtId="0" fontId="38" fillId="55" borderId="101" xfId="0" applyFont="1" applyFill="1" applyBorder="1" applyAlignment="1">
      <alignment horizontal="center" vertical="center"/>
    </xf>
    <xf numFmtId="0" fontId="38" fillId="55" borderId="102" xfId="0" applyFont="1" applyFill="1" applyBorder="1" applyAlignment="1">
      <alignment horizontal="center" vertical="center"/>
    </xf>
    <xf numFmtId="0" fontId="38" fillId="55" borderId="102" xfId="0" applyFont="1" applyFill="1" applyBorder="1" applyAlignment="1">
      <alignment horizontal="center" vertical="center" wrapText="1"/>
    </xf>
    <xf numFmtId="0" fontId="38" fillId="55" borderId="103" xfId="0" applyFont="1" applyFill="1" applyBorder="1" applyAlignment="1">
      <alignment horizontal="center" vertical="center" wrapText="1"/>
    </xf>
    <xf numFmtId="165" fontId="24" fillId="0" borderId="0" xfId="38" applyNumberFormat="1" applyFont="1" applyBorder="1" applyAlignment="1" applyProtection="1">
      <alignment horizontal="center"/>
      <protection locked="0"/>
    </xf>
    <xf numFmtId="164" fontId="3" fillId="0" borderId="0" xfId="38" applyNumberFormat="1" applyFont="1" applyBorder="1" applyAlignment="1" applyProtection="1">
      <alignment horizontal="center"/>
      <protection hidden="1"/>
    </xf>
    <xf numFmtId="2" fontId="3" fillId="0" borderId="68" xfId="38" applyNumberFormat="1" applyFont="1" applyFill="1" applyBorder="1" applyAlignment="1" applyProtection="1">
      <alignment horizontal="center"/>
      <protection hidden="1"/>
    </xf>
    <xf numFmtId="2" fontId="3" fillId="0" borderId="73" xfId="38" applyNumberFormat="1" applyFont="1" applyFill="1" applyBorder="1" applyAlignment="1" applyProtection="1">
      <alignment horizontal="center"/>
      <protection hidden="1"/>
    </xf>
    <xf numFmtId="165" fontId="3" fillId="0" borderId="111" xfId="38" applyNumberFormat="1" applyFont="1" applyBorder="1" applyAlignment="1" applyProtection="1">
      <alignment horizontal="center"/>
      <protection locked="0"/>
    </xf>
    <xf numFmtId="165" fontId="3" fillId="0" borderId="112" xfId="38" applyNumberFormat="1" applyFont="1" applyBorder="1" applyAlignment="1" applyProtection="1">
      <alignment horizontal="center"/>
      <protection locked="0"/>
    </xf>
    <xf numFmtId="164" fontId="3" fillId="0" borderId="112" xfId="38" applyNumberFormat="1" applyFont="1" applyBorder="1" applyAlignment="1" applyProtection="1">
      <alignment horizontal="center"/>
      <protection hidden="1"/>
    </xf>
    <xf numFmtId="2" fontId="3" fillId="0" borderId="112" xfId="38" applyNumberFormat="1" applyFont="1" applyFill="1" applyBorder="1" applyAlignment="1" applyProtection="1">
      <alignment horizontal="center"/>
      <protection hidden="1"/>
    </xf>
    <xf numFmtId="2" fontId="3" fillId="0" borderId="113" xfId="38" applyNumberFormat="1" applyFont="1" applyFill="1" applyBorder="1" applyAlignment="1" applyProtection="1">
      <alignment horizontal="center"/>
      <protection hidden="1"/>
    </xf>
    <xf numFmtId="165" fontId="3" fillId="0" borderId="72" xfId="38" applyNumberFormat="1" applyFont="1" applyBorder="1" applyAlignment="1" applyProtection="1">
      <alignment horizontal="center"/>
      <protection locked="0"/>
    </xf>
    <xf numFmtId="165" fontId="3" fillId="0" borderId="68" xfId="38" applyNumberFormat="1" applyFont="1" applyBorder="1" applyAlignment="1" applyProtection="1">
      <alignment horizontal="center"/>
      <protection locked="0"/>
    </xf>
    <xf numFmtId="164" fontId="3" fillId="0" borderId="68" xfId="38" applyNumberFormat="1" applyFont="1" applyBorder="1" applyAlignment="1" applyProtection="1">
      <alignment horizontal="center"/>
      <protection hidden="1"/>
    </xf>
    <xf numFmtId="165" fontId="3" fillId="0" borderId="74" xfId="38" applyNumberFormat="1" applyFont="1" applyBorder="1" applyAlignment="1" applyProtection="1">
      <alignment horizontal="center"/>
      <protection locked="0"/>
    </xf>
    <xf numFmtId="165" fontId="3" fillId="0" borderId="83" xfId="38" applyNumberFormat="1" applyFont="1" applyBorder="1" applyAlignment="1" applyProtection="1">
      <alignment horizontal="center"/>
      <protection locked="0"/>
    </xf>
    <xf numFmtId="2" fontId="3" fillId="0" borderId="83" xfId="38" applyNumberFormat="1" applyFont="1" applyFill="1" applyBorder="1" applyAlignment="1" applyProtection="1">
      <alignment horizontal="center"/>
      <protection hidden="1"/>
    </xf>
    <xf numFmtId="2" fontId="3" fillId="0" borderId="112" xfId="38" applyNumberFormat="1" applyFont="1" applyBorder="1" applyAlignment="1" applyProtection="1">
      <alignment horizontal="center"/>
      <protection locked="0"/>
    </xf>
    <xf numFmtId="2" fontId="3" fillId="0" borderId="68" xfId="38" applyNumberFormat="1" applyFont="1" applyBorder="1" applyAlignment="1" applyProtection="1">
      <alignment horizontal="center"/>
      <protection locked="0"/>
    </xf>
    <xf numFmtId="2" fontId="3" fillId="0" borderId="83" xfId="38" applyNumberFormat="1" applyFont="1" applyBorder="1" applyAlignment="1" applyProtection="1">
      <alignment horizontal="center"/>
      <protection locked="0"/>
    </xf>
    <xf numFmtId="0" fontId="38" fillId="55" borderId="12" xfId="0" applyFont="1" applyFill="1" applyBorder="1" applyAlignment="1">
      <alignment horizontal="justify" vertical="top" wrapText="1"/>
    </xf>
    <xf numFmtId="0" fontId="43" fillId="0" borderId="52" xfId="0" applyFont="1" applyBorder="1" applyAlignment="1">
      <alignment horizontal="center" vertical="top" wrapText="1"/>
    </xf>
    <xf numFmtId="0" fontId="39" fillId="55" borderId="12" xfId="0" applyFont="1" applyFill="1" applyBorder="1" applyAlignment="1">
      <alignment horizontal="left" vertical="center"/>
    </xf>
    <xf numFmtId="0" fontId="39" fillId="55" borderId="10" xfId="0" applyFont="1" applyFill="1" applyBorder="1" applyAlignment="1">
      <alignment horizontal="left" vertical="center"/>
    </xf>
    <xf numFmtId="0" fontId="43" fillId="0" borderId="0" xfId="0" applyFont="1" applyBorder="1" applyAlignment="1">
      <alignment horizontal="center" vertical="top" wrapText="1"/>
    </xf>
    <xf numFmtId="0" fontId="38" fillId="0" borderId="0" xfId="0" applyFont="1" applyBorder="1" applyAlignment="1">
      <alignment horizontal="center" vertical="top" wrapText="1"/>
    </xf>
    <xf numFmtId="183" fontId="43" fillId="0" borderId="0" xfId="0" applyNumberFormat="1" applyFont="1" applyBorder="1" applyAlignment="1">
      <alignment horizontal="center" vertical="top" wrapText="1"/>
    </xf>
    <xf numFmtId="0" fontId="38" fillId="55" borderId="12" xfId="0" applyFont="1" applyFill="1" applyBorder="1" applyAlignment="1">
      <alignment vertical="top" wrapText="1"/>
    </xf>
    <xf numFmtId="0" fontId="38" fillId="55" borderId="12" xfId="0" applyFont="1" applyFill="1" applyBorder="1" applyAlignment="1">
      <alignment horizontal="center" vertical="top" wrapText="1"/>
    </xf>
    <xf numFmtId="0" fontId="38" fillId="0" borderId="13" xfId="0" applyFont="1" applyFill="1" applyBorder="1" applyAlignment="1">
      <alignment horizontal="justify" vertical="top" wrapText="1"/>
    </xf>
    <xf numFmtId="0" fontId="38" fillId="0" borderId="11" xfId="0" applyFont="1" applyFill="1" applyBorder="1" applyAlignment="1">
      <alignment horizontal="center" vertical="top" wrapText="1"/>
    </xf>
    <xf numFmtId="0" fontId="43" fillId="0" borderId="58" xfId="0" applyFont="1" applyFill="1" applyBorder="1" applyAlignment="1">
      <alignment horizontal="justify" vertical="top" wrapText="1"/>
    </xf>
    <xf numFmtId="0" fontId="43" fillId="0" borderId="63" xfId="0" applyFont="1" applyFill="1" applyBorder="1" applyAlignment="1">
      <alignment horizontal="justify" vertical="top" wrapText="1"/>
    </xf>
    <xf numFmtId="0" fontId="43" fillId="0" borderId="13" xfId="0" applyFont="1" applyFill="1" applyBorder="1"/>
    <xf numFmtId="0" fontId="3" fillId="0" borderId="104" xfId="38" applyFont="1" applyBorder="1" applyProtection="1">
      <protection locked="0"/>
    </xf>
    <xf numFmtId="165" fontId="3" fillId="0" borderId="114" xfId="38" applyNumberFormat="1" applyFont="1" applyBorder="1" applyAlignment="1" applyProtection="1">
      <alignment horizontal="center"/>
      <protection hidden="1"/>
    </xf>
    <xf numFmtId="0" fontId="20" fillId="55" borderId="27" xfId="38" applyFont="1" applyFill="1" applyBorder="1" applyAlignment="1" applyProtection="1">
      <alignment horizontal="center" vertical="center"/>
      <protection hidden="1"/>
    </xf>
    <xf numFmtId="165" fontId="3" fillId="0" borderId="70" xfId="38" applyNumberFormat="1" applyFont="1" applyBorder="1" applyAlignment="1" applyProtection="1">
      <alignment horizontal="center"/>
      <protection hidden="1"/>
    </xf>
    <xf numFmtId="0" fontId="3" fillId="0" borderId="96" xfId="38" applyFont="1" applyBorder="1" applyProtection="1">
      <protection locked="0"/>
    </xf>
    <xf numFmtId="0" fontId="43" fillId="0" borderId="0" xfId="0" applyFont="1" applyBorder="1" applyAlignment="1">
      <alignment horizontal="left" wrapText="1"/>
    </xf>
    <xf numFmtId="2" fontId="43" fillId="0" borderId="0" xfId="0" applyNumberFormat="1" applyFont="1" applyBorder="1" applyAlignment="1">
      <alignment horizontal="center" wrapText="1"/>
    </xf>
    <xf numFmtId="165" fontId="3" fillId="0" borderId="96" xfId="38" applyNumberFormat="1" applyFont="1" applyBorder="1" applyAlignment="1" applyProtection="1">
      <alignment horizontal="center"/>
      <protection locked="0"/>
    </xf>
    <xf numFmtId="165" fontId="3" fillId="0" borderId="70" xfId="38" applyNumberFormat="1" applyFont="1" applyBorder="1" applyAlignment="1" applyProtection="1">
      <alignment horizontal="center"/>
      <protection locked="0"/>
    </xf>
    <xf numFmtId="2" fontId="3" fillId="0" borderId="110" xfId="38" applyNumberFormat="1" applyFont="1" applyBorder="1" applyAlignment="1" applyProtection="1">
      <alignment horizontal="center"/>
      <protection locked="0"/>
    </xf>
    <xf numFmtId="165" fontId="3" fillId="0" borderId="26" xfId="38" applyNumberFormat="1" applyFont="1" applyBorder="1" applyAlignment="1" applyProtection="1">
      <alignment horizontal="center"/>
      <protection locked="0"/>
    </xf>
    <xf numFmtId="165" fontId="3" fillId="0" borderId="27" xfId="38" applyNumberFormat="1" applyFont="1" applyBorder="1" applyAlignment="1" applyProtection="1">
      <alignment horizontal="center"/>
      <protection locked="0"/>
    </xf>
    <xf numFmtId="2" fontId="3" fillId="0" borderId="27" xfId="38" applyNumberFormat="1" applyFont="1" applyBorder="1" applyAlignment="1" applyProtection="1">
      <alignment horizontal="center"/>
      <protection locked="0"/>
    </xf>
    <xf numFmtId="2" fontId="3" fillId="0" borderId="28" xfId="38" applyNumberFormat="1" applyFont="1" applyBorder="1" applyAlignment="1" applyProtection="1">
      <alignment horizontal="center"/>
      <protection locked="0"/>
    </xf>
    <xf numFmtId="165" fontId="3" fillId="0" borderId="29" xfId="38" applyNumberFormat="1" applyFont="1" applyBorder="1" applyAlignment="1" applyProtection="1">
      <alignment horizontal="center"/>
      <protection locked="0"/>
    </xf>
    <xf numFmtId="165" fontId="3" fillId="0" borderId="30" xfId="38" applyNumberFormat="1" applyFont="1" applyBorder="1" applyAlignment="1" applyProtection="1">
      <alignment horizontal="center"/>
      <protection locked="0"/>
    </xf>
    <xf numFmtId="2" fontId="3" fillId="0" borderId="30" xfId="38" applyNumberFormat="1" applyFont="1" applyBorder="1" applyAlignment="1" applyProtection="1">
      <alignment horizontal="center"/>
      <protection locked="0"/>
    </xf>
    <xf numFmtId="2" fontId="3" fillId="0" borderId="31" xfId="38" applyNumberFormat="1" applyFont="1" applyBorder="1" applyAlignment="1" applyProtection="1">
      <alignment horizontal="center"/>
      <protection locked="0"/>
    </xf>
    <xf numFmtId="0" fontId="38" fillId="55" borderId="101" xfId="0" applyFont="1" applyFill="1" applyBorder="1" applyAlignment="1">
      <alignment horizontal="center"/>
    </xf>
    <xf numFmtId="0" fontId="38" fillId="55" borderId="102" xfId="0" applyFont="1" applyFill="1" applyBorder="1" applyAlignment="1">
      <alignment horizontal="center"/>
    </xf>
    <xf numFmtId="0" fontId="38" fillId="55" borderId="102" xfId="0" applyFont="1" applyFill="1" applyBorder="1" applyAlignment="1">
      <alignment horizontal="center" wrapText="1"/>
    </xf>
    <xf numFmtId="0" fontId="38" fillId="55" borderId="103" xfId="0" applyFont="1" applyFill="1" applyBorder="1" applyAlignment="1">
      <alignment horizontal="center" wrapText="1"/>
    </xf>
    <xf numFmtId="0" fontId="38" fillId="55" borderId="11" xfId="0" applyFont="1" applyFill="1" applyBorder="1" applyAlignment="1">
      <alignment horizontal="center" wrapText="1"/>
    </xf>
    <xf numFmtId="0" fontId="43" fillId="0" borderId="11" xfId="0" applyFont="1" applyBorder="1" applyAlignment="1">
      <alignment horizontal="center" wrapText="1"/>
    </xf>
    <xf numFmtId="169" fontId="43" fillId="0" borderId="11" xfId="0" applyNumberFormat="1" applyFont="1" applyBorder="1" applyAlignment="1">
      <alignment horizontal="center" wrapText="1"/>
    </xf>
    <xf numFmtId="0" fontId="20" fillId="55" borderId="105" xfId="0" applyFont="1" applyFill="1" applyBorder="1" applyAlignment="1">
      <alignment horizontal="center" vertical="center" wrapText="1"/>
    </xf>
    <xf numFmtId="0" fontId="20" fillId="55" borderId="96" xfId="0" applyFont="1" applyFill="1" applyBorder="1" applyAlignment="1">
      <alignment horizontal="center" wrapText="1"/>
    </xf>
    <xf numFmtId="0" fontId="20" fillId="55" borderId="66" xfId="0" applyFont="1" applyFill="1" applyBorder="1" applyAlignment="1">
      <alignment horizontal="center" wrapText="1"/>
    </xf>
    <xf numFmtId="0" fontId="20" fillId="55" borderId="81" xfId="0" applyFont="1" applyFill="1" applyBorder="1" applyAlignment="1">
      <alignment horizontal="center" wrapText="1"/>
    </xf>
    <xf numFmtId="170" fontId="44" fillId="50" borderId="68" xfId="1166" applyNumberFormat="1" applyFont="1" applyFill="1" applyBorder="1"/>
    <xf numFmtId="170" fontId="20" fillId="50" borderId="104" xfId="1166" applyNumberFormat="1" applyFont="1" applyFill="1" applyBorder="1"/>
    <xf numFmtId="170" fontId="3" fillId="50" borderId="68" xfId="1166" applyNumberFormat="1" applyFont="1" applyFill="1" applyBorder="1"/>
    <xf numFmtId="170" fontId="20" fillId="50" borderId="68" xfId="1166" applyNumberFormat="1" applyFont="1" applyFill="1" applyBorder="1"/>
    <xf numFmtId="170" fontId="20" fillId="50" borderId="96" xfId="1166" applyNumberFormat="1" applyFont="1" applyFill="1" applyBorder="1"/>
    <xf numFmtId="0" fontId="3" fillId="50" borderId="68" xfId="0" applyFont="1" applyFill="1" applyBorder="1" applyAlignment="1">
      <alignment horizontal="center" wrapText="1"/>
    </xf>
    <xf numFmtId="0" fontId="62" fillId="46" borderId="67" xfId="0" applyFont="1" applyFill="1" applyBorder="1"/>
    <xf numFmtId="0" fontId="62" fillId="46" borderId="67" xfId="0" applyFont="1" applyFill="1" applyBorder="1" applyAlignment="1">
      <alignment horizontal="left"/>
    </xf>
    <xf numFmtId="170" fontId="2" fillId="0" borderId="0" xfId="1166" applyNumberFormat="1" applyFont="1" applyFill="1" applyBorder="1"/>
    <xf numFmtId="0" fontId="2" fillId="0" borderId="0" xfId="0" applyFont="1" applyAlignment="1"/>
    <xf numFmtId="0" fontId="43" fillId="0" borderId="69" xfId="0" applyFont="1" applyBorder="1" applyAlignment="1">
      <alignment horizontal="center" vertical="top" wrapText="1"/>
    </xf>
    <xf numFmtId="0" fontId="43" fillId="0" borderId="116" xfId="0" applyFont="1" applyBorder="1" applyAlignment="1">
      <alignment horizontal="center" vertical="top" wrapText="1"/>
    </xf>
    <xf numFmtId="0" fontId="43" fillId="0" borderId="109" xfId="0" applyFont="1" applyBorder="1" applyAlignment="1">
      <alignment horizontal="center" vertical="top" wrapText="1"/>
    </xf>
    <xf numFmtId="0" fontId="43" fillId="0" borderId="117" xfId="0" applyFont="1" applyBorder="1" applyAlignment="1">
      <alignment horizontal="center" vertical="top" wrapText="1"/>
    </xf>
    <xf numFmtId="2" fontId="43" fillId="0" borderId="117" xfId="0" applyNumberFormat="1" applyFont="1" applyBorder="1" applyAlignment="1">
      <alignment horizontal="center" vertical="top" wrapText="1"/>
    </xf>
    <xf numFmtId="183" fontId="43" fillId="0" borderId="117" xfId="0" applyNumberFormat="1" applyFont="1" applyBorder="1" applyAlignment="1">
      <alignment horizontal="center" vertical="top" wrapText="1"/>
    </xf>
    <xf numFmtId="180" fontId="43" fillId="0" borderId="117" xfId="0" applyNumberFormat="1" applyFont="1" applyBorder="1" applyAlignment="1">
      <alignment horizontal="center" vertical="top" wrapText="1"/>
    </xf>
    <xf numFmtId="0" fontId="43" fillId="0" borderId="93" xfId="0" applyFont="1" applyBorder="1" applyAlignment="1">
      <alignment horizontal="center" vertical="top" wrapText="1"/>
    </xf>
    <xf numFmtId="2" fontId="43" fillId="0" borderId="97" xfId="0" applyNumberFormat="1" applyFont="1" applyBorder="1" applyAlignment="1">
      <alignment horizontal="center" vertical="top" wrapText="1"/>
    </xf>
    <xf numFmtId="0" fontId="43" fillId="0" borderId="97" xfId="0" applyFont="1" applyBorder="1" applyAlignment="1">
      <alignment horizontal="center" vertical="top" wrapText="1"/>
    </xf>
    <xf numFmtId="2" fontId="3" fillId="0" borderId="100" xfId="38" applyNumberFormat="1" applyFont="1" applyFill="1" applyBorder="1" applyAlignment="1" applyProtection="1">
      <alignment horizontal="center"/>
      <protection hidden="1"/>
    </xf>
    <xf numFmtId="2" fontId="3" fillId="0" borderId="64" xfId="38" applyNumberFormat="1" applyFont="1" applyFill="1" applyBorder="1" applyAlignment="1" applyProtection="1">
      <alignment horizontal="center"/>
      <protection hidden="1"/>
    </xf>
    <xf numFmtId="2" fontId="3" fillId="0" borderId="55" xfId="38" applyNumberFormat="1" applyFont="1" applyFill="1" applyBorder="1" applyAlignment="1" applyProtection="1">
      <alignment horizontal="center"/>
      <protection hidden="1"/>
    </xf>
    <xf numFmtId="165" fontId="3" fillId="0" borderId="53" xfId="38" applyNumberFormat="1" applyFont="1" applyBorder="1" applyAlignment="1" applyProtection="1">
      <alignment horizontal="center"/>
      <protection hidden="1"/>
    </xf>
    <xf numFmtId="0" fontId="3" fillId="0" borderId="82" xfId="38" applyFont="1" applyBorder="1" applyProtection="1">
      <protection locked="0"/>
    </xf>
    <xf numFmtId="2" fontId="3" fillId="0" borderId="118" xfId="38" applyNumberFormat="1" applyFont="1" applyFill="1" applyBorder="1" applyAlignment="1" applyProtection="1">
      <alignment horizontal="center"/>
      <protection hidden="1"/>
    </xf>
    <xf numFmtId="2" fontId="3" fillId="0" borderId="119" xfId="38" applyNumberFormat="1" applyFont="1" applyFill="1" applyBorder="1" applyAlignment="1" applyProtection="1">
      <alignment horizontal="center"/>
      <protection hidden="1"/>
    </xf>
    <xf numFmtId="2" fontId="3" fillId="0" borderId="52" xfId="38" applyNumberFormat="1" applyFont="1" applyFill="1" applyBorder="1" applyAlignment="1" applyProtection="1">
      <alignment horizontal="center"/>
      <protection hidden="1"/>
    </xf>
    <xf numFmtId="165" fontId="3" fillId="0" borderId="79" xfId="38" applyNumberFormat="1" applyFont="1" applyBorder="1" applyAlignment="1" applyProtection="1">
      <alignment horizontal="center"/>
      <protection hidden="1"/>
    </xf>
    <xf numFmtId="0" fontId="3" fillId="0" borderId="120" xfId="38" applyFont="1" applyBorder="1" applyProtection="1">
      <protection locked="0"/>
    </xf>
    <xf numFmtId="2" fontId="3" fillId="0" borderId="121" xfId="38" applyNumberFormat="1" applyFont="1" applyFill="1" applyBorder="1" applyAlignment="1" applyProtection="1">
      <alignment horizontal="center"/>
      <protection hidden="1"/>
    </xf>
    <xf numFmtId="165" fontId="3" fillId="0" borderId="61" xfId="38" applyNumberFormat="1" applyFont="1" applyBorder="1" applyAlignment="1" applyProtection="1">
      <alignment horizontal="center"/>
      <protection hidden="1"/>
    </xf>
    <xf numFmtId="0" fontId="3" fillId="0" borderId="122" xfId="38" applyFont="1" applyBorder="1" applyProtection="1">
      <protection locked="0"/>
    </xf>
    <xf numFmtId="2" fontId="3" fillId="0" borderId="123" xfId="38" applyNumberFormat="1" applyFont="1" applyFill="1" applyBorder="1" applyAlignment="1" applyProtection="1">
      <alignment horizontal="center"/>
      <protection hidden="1"/>
    </xf>
    <xf numFmtId="2" fontId="3" fillId="0" borderId="11" xfId="38" applyNumberFormat="1" applyFont="1" applyFill="1" applyBorder="1" applyAlignment="1" applyProtection="1">
      <alignment horizontal="center"/>
      <protection hidden="1"/>
    </xf>
    <xf numFmtId="169" fontId="0" fillId="0" borderId="0" xfId="0" applyNumberFormat="1"/>
    <xf numFmtId="0" fontId="43" fillId="0" borderId="0" xfId="0" applyFont="1" applyBorder="1" applyAlignment="1">
      <alignment horizontal="justify" vertical="top" wrapText="1"/>
    </xf>
    <xf numFmtId="0" fontId="43" fillId="0" borderId="13" xfId="0" applyFont="1" applyFill="1" applyBorder="1" applyAlignment="1">
      <alignment horizontal="justify" vertical="top" wrapText="1"/>
    </xf>
    <xf numFmtId="0" fontId="43" fillId="0" borderId="11" xfId="0" quotePrefix="1" applyFont="1" applyBorder="1" applyAlignment="1">
      <alignment horizontal="center" vertical="top" wrapText="1"/>
    </xf>
    <xf numFmtId="0" fontId="43" fillId="0" borderId="64" xfId="0" quotePrefix="1" applyFont="1" applyBorder="1" applyAlignment="1">
      <alignment horizontal="center" vertical="top" wrapText="1"/>
    </xf>
    <xf numFmtId="0" fontId="43" fillId="0" borderId="11" xfId="0" quotePrefix="1" applyFont="1" applyFill="1" applyBorder="1" applyAlignment="1">
      <alignment horizontal="center" vertical="top" wrapText="1"/>
    </xf>
    <xf numFmtId="0" fontId="62" fillId="46" borderId="105" xfId="0" applyFont="1" applyFill="1" applyBorder="1"/>
    <xf numFmtId="170" fontId="20" fillId="46" borderId="124" xfId="1166" applyNumberFormat="1" applyFont="1" applyFill="1" applyBorder="1"/>
    <xf numFmtId="170" fontId="20" fillId="54" borderId="96" xfId="1166" applyNumberFormat="1" applyFont="1" applyFill="1" applyBorder="1"/>
    <xf numFmtId="185" fontId="40" fillId="0" borderId="71" xfId="0" applyNumberFormat="1" applyFont="1" applyBorder="1" applyAlignment="1">
      <alignment horizontal="center" vertical="center" wrapText="1"/>
    </xf>
    <xf numFmtId="185" fontId="43" fillId="0" borderId="69" xfId="0" applyNumberFormat="1" applyFont="1" applyBorder="1" applyAlignment="1">
      <alignment horizontal="center"/>
    </xf>
    <xf numFmtId="185" fontId="43" fillId="0" borderId="117" xfId="0" applyNumberFormat="1" applyFont="1" applyBorder="1" applyAlignment="1">
      <alignment horizontal="center" vertical="top" wrapText="1"/>
    </xf>
    <xf numFmtId="0" fontId="48" fillId="0" borderId="0" xfId="0" applyFont="1" applyFill="1" applyBorder="1" applyAlignment="1">
      <alignment vertical="center" wrapText="1"/>
    </xf>
    <xf numFmtId="0" fontId="48" fillId="0" borderId="0" xfId="0" applyFont="1" applyFill="1" applyBorder="1" applyAlignment="1">
      <alignment horizontal="center" vertical="center" wrapText="1"/>
    </xf>
    <xf numFmtId="172" fontId="53" fillId="0" borderId="0" xfId="1168" applyNumberFormat="1" applyFont="1" applyFill="1" applyBorder="1" applyAlignment="1">
      <alignment horizontal="right" vertical="center" wrapText="1"/>
    </xf>
    <xf numFmtId="183" fontId="0" fillId="0" borderId="0" xfId="0" applyNumberFormat="1"/>
    <xf numFmtId="164" fontId="0" fillId="0" borderId="0" xfId="0" applyNumberFormat="1"/>
    <xf numFmtId="185" fontId="40" fillId="0" borderId="96" xfId="0" applyNumberFormat="1" applyFont="1" applyBorder="1" applyAlignment="1">
      <alignment horizontal="center" vertical="center" wrapText="1"/>
    </xf>
    <xf numFmtId="183" fontId="43" fillId="0" borderId="52" xfId="0" applyNumberFormat="1" applyFont="1" applyFill="1" applyBorder="1" applyAlignment="1">
      <alignment horizontal="center" vertical="top" wrapText="1"/>
    </xf>
    <xf numFmtId="183" fontId="43" fillId="0" borderId="64" xfId="0" applyNumberFormat="1" applyFont="1" applyFill="1" applyBorder="1" applyAlignment="1">
      <alignment horizontal="center" vertical="top" wrapText="1"/>
    </xf>
    <xf numFmtId="183" fontId="43" fillId="0" borderId="11" xfId="0" applyNumberFormat="1" applyFont="1" applyFill="1" applyBorder="1" applyAlignment="1">
      <alignment horizontal="center" vertical="top" wrapText="1"/>
    </xf>
    <xf numFmtId="174" fontId="40" fillId="0" borderId="11" xfId="1166" applyNumberFormat="1" applyFont="1" applyBorder="1" applyAlignment="1">
      <alignment horizontal="right" vertical="center"/>
    </xf>
    <xf numFmtId="2" fontId="3" fillId="0" borderId="103" xfId="38" applyNumberFormat="1" applyFont="1" applyFill="1" applyBorder="1" applyAlignment="1" applyProtection="1">
      <alignment horizontal="center"/>
      <protection hidden="1"/>
    </xf>
    <xf numFmtId="0" fontId="38" fillId="55" borderId="58" xfId="0" applyFont="1" applyFill="1" applyBorder="1" applyAlignment="1">
      <alignment horizontal="justify" vertical="center" wrapText="1"/>
    </xf>
    <xf numFmtId="0" fontId="38" fillId="55" borderId="13" xfId="0" applyFont="1" applyFill="1" applyBorder="1" applyAlignment="1">
      <alignment horizontal="justify" vertical="center" wrapText="1"/>
    </xf>
    <xf numFmtId="0" fontId="38" fillId="55" borderId="59" xfId="0" applyFont="1" applyFill="1" applyBorder="1" applyAlignment="1">
      <alignment horizontal="center" vertical="top" wrapText="1"/>
    </xf>
    <xf numFmtId="0" fontId="38" fillId="55" borderId="60" xfId="0" applyFont="1" applyFill="1" applyBorder="1" applyAlignment="1">
      <alignment horizontal="center" vertical="top" wrapText="1"/>
    </xf>
    <xf numFmtId="0" fontId="38" fillId="55" borderId="10" xfId="0" applyFont="1" applyFill="1" applyBorder="1" applyAlignment="1">
      <alignment horizontal="center" vertical="top" wrapText="1"/>
    </xf>
    <xf numFmtId="164" fontId="20" fillId="55" borderId="25" xfId="38" applyNumberFormat="1" applyFont="1" applyFill="1" applyBorder="1" applyAlignment="1" applyProtection="1">
      <alignment horizontal="center" vertical="center" wrapText="1"/>
      <protection hidden="1"/>
    </xf>
    <xf numFmtId="164" fontId="20" fillId="55" borderId="95" xfId="38" applyNumberFormat="1" applyFont="1" applyFill="1" applyBorder="1" applyAlignment="1" applyProtection="1">
      <alignment horizontal="center" vertical="center" wrapText="1"/>
      <protection hidden="1"/>
    </xf>
    <xf numFmtId="164" fontId="20" fillId="55" borderId="94" xfId="38" applyNumberFormat="1" applyFont="1" applyFill="1" applyBorder="1" applyAlignment="1" applyProtection="1">
      <alignment horizontal="center" vertical="center" wrapText="1"/>
      <protection hidden="1"/>
    </xf>
    <xf numFmtId="0" fontId="3" fillId="0" borderId="59" xfId="38" applyFont="1" applyFill="1" applyBorder="1" applyAlignment="1" applyProtection="1">
      <alignment horizontal="left"/>
      <protection locked="0"/>
    </xf>
    <xf numFmtId="0" fontId="3" fillId="0" borderId="115" xfId="38" applyFont="1" applyFill="1" applyBorder="1" applyAlignment="1" applyProtection="1">
      <alignment horizontal="left"/>
      <protection locked="0"/>
    </xf>
    <xf numFmtId="0" fontId="38" fillId="55" borderId="58" xfId="0" applyFont="1" applyFill="1" applyBorder="1" applyAlignment="1">
      <alignment horizontal="center" wrapText="1"/>
    </xf>
    <xf numFmtId="0" fontId="38" fillId="55" borderId="13" xfId="0" applyFont="1" applyFill="1" applyBorder="1" applyAlignment="1">
      <alignment horizontal="center" wrapText="1"/>
    </xf>
    <xf numFmtId="0" fontId="38" fillId="55" borderId="59" xfId="0" applyFont="1" applyFill="1" applyBorder="1" applyAlignment="1">
      <alignment horizontal="center" wrapText="1"/>
    </xf>
    <xf numFmtId="0" fontId="38" fillId="55" borderId="60" xfId="0" applyFont="1" applyFill="1" applyBorder="1" applyAlignment="1">
      <alignment horizontal="center" wrapText="1"/>
    </xf>
    <xf numFmtId="0" fontId="38" fillId="55" borderId="10" xfId="0" applyFont="1" applyFill="1" applyBorder="1" applyAlignment="1">
      <alignment horizontal="center" wrapText="1"/>
    </xf>
    <xf numFmtId="0" fontId="2" fillId="0" borderId="0" xfId="0" applyFont="1" applyAlignment="1">
      <alignment horizontal="left"/>
    </xf>
    <xf numFmtId="0" fontId="38" fillId="55" borderId="58" xfId="0" applyFont="1" applyFill="1" applyBorder="1" applyAlignment="1">
      <alignment horizontal="left" wrapText="1"/>
    </xf>
    <xf numFmtId="0" fontId="38" fillId="55" borderId="13" xfId="0" applyFont="1" applyFill="1" applyBorder="1" applyAlignment="1">
      <alignment horizontal="left" wrapText="1"/>
    </xf>
    <xf numFmtId="0" fontId="38" fillId="55" borderId="58" xfId="0" applyFont="1" applyFill="1" applyBorder="1" applyAlignment="1">
      <alignment horizontal="center" vertical="center" wrapText="1"/>
    </xf>
    <xf numFmtId="0" fontId="38" fillId="55" borderId="13" xfId="0" applyFont="1" applyFill="1" applyBorder="1" applyAlignment="1">
      <alignment horizontal="center" vertical="center" wrapText="1"/>
    </xf>
    <xf numFmtId="0" fontId="38" fillId="55" borderId="58" xfId="0" applyFont="1" applyFill="1" applyBorder="1" applyAlignment="1">
      <alignment horizontal="center" vertical="top" wrapText="1"/>
    </xf>
    <xf numFmtId="0" fontId="38" fillId="55" borderId="13" xfId="0" applyFont="1" applyFill="1" applyBorder="1" applyAlignment="1">
      <alignment horizontal="center" vertical="top" wrapText="1"/>
    </xf>
    <xf numFmtId="0" fontId="20" fillId="55" borderId="104" xfId="0" applyFont="1" applyFill="1" applyBorder="1" applyAlignment="1">
      <alignment horizontal="center" vertical="center"/>
    </xf>
    <xf numFmtId="0" fontId="20" fillId="55" borderId="30" xfId="0" applyFont="1" applyFill="1" applyBorder="1" applyAlignment="1">
      <alignment horizontal="center" vertical="center"/>
    </xf>
    <xf numFmtId="0" fontId="20" fillId="55" borderId="96" xfId="0" applyFont="1" applyFill="1" applyBorder="1" applyAlignment="1">
      <alignment horizontal="center" vertical="center" wrapText="1"/>
    </xf>
    <xf numFmtId="164" fontId="20" fillId="55" borderId="53" xfId="38" applyNumberFormat="1" applyFont="1" applyFill="1" applyBorder="1" applyAlignment="1" applyProtection="1">
      <alignment horizontal="center" vertical="center" wrapText="1"/>
      <protection hidden="1"/>
    </xf>
    <xf numFmtId="164" fontId="20" fillId="55" borderId="54" xfId="38" applyNumberFormat="1" applyFont="1" applyFill="1" applyBorder="1" applyAlignment="1" applyProtection="1">
      <alignment horizontal="center" vertical="center" wrapText="1"/>
      <protection hidden="1"/>
    </xf>
    <xf numFmtId="0" fontId="0" fillId="55" borderId="54" xfId="0" applyFill="1" applyBorder="1" applyAlignment="1">
      <alignment wrapText="1"/>
    </xf>
    <xf numFmtId="0" fontId="0" fillId="55" borderId="52" xfId="0" applyFill="1" applyBorder="1" applyAlignment="1"/>
    <xf numFmtId="0" fontId="40" fillId="0" borderId="58" xfId="0" applyFont="1" applyBorder="1" applyAlignment="1">
      <alignment horizontal="left" vertical="center" wrapText="1"/>
    </xf>
    <xf numFmtId="0" fontId="40" fillId="0" borderId="13" xfId="0" applyFont="1" applyBorder="1" applyAlignment="1">
      <alignment horizontal="left" vertical="center" wrapText="1"/>
    </xf>
    <xf numFmtId="0" fontId="47" fillId="47" borderId="96" xfId="0" applyFont="1" applyFill="1" applyBorder="1" applyAlignment="1">
      <alignment horizontal="left"/>
    </xf>
    <xf numFmtId="14" fontId="2" fillId="48" borderId="96" xfId="0" applyNumberFormat="1" applyFont="1" applyFill="1" applyBorder="1" applyAlignment="1">
      <alignment horizontal="center"/>
    </xf>
    <xf numFmtId="0" fontId="48" fillId="47" borderId="96" xfId="0" applyFont="1" applyFill="1" applyBorder="1" applyAlignment="1">
      <alignment horizontal="center"/>
    </xf>
    <xf numFmtId="0" fontId="0" fillId="0" borderId="0" xfId="0" applyAlignment="1">
      <alignment horizontal="left" vertical="center" wrapText="1"/>
    </xf>
    <xf numFmtId="0" fontId="3" fillId="0" borderId="0" xfId="0" applyFont="1" applyAlignment="1">
      <alignment horizontal="left" vertical="center" wrapText="1"/>
    </xf>
  </cellXfs>
  <cellStyles count="1262">
    <cellStyle name="%" xfId="45"/>
    <cellStyle name="_APPFEE" xfId="46"/>
    <cellStyle name="_Other" xfId="47"/>
    <cellStyle name="=C:\WINNT\SYSTEM32\COMMAND.COM" xfId="48"/>
    <cellStyle name="20% - Accent1 10" xfId="968"/>
    <cellStyle name="20% - Accent1 11" xfId="1085"/>
    <cellStyle name="20% - Accent1 2" xfId="1"/>
    <cellStyle name="20% - Accent1 2 10" xfId="979"/>
    <cellStyle name="20% - Accent1 2 11" xfId="1090"/>
    <cellStyle name="20% - Accent1 2 2" xfId="49"/>
    <cellStyle name="20% - Accent1 2 3" xfId="211"/>
    <cellStyle name="20% - Accent1 2 4" xfId="251"/>
    <cellStyle name="20% - Accent1 2 5" xfId="339"/>
    <cellStyle name="20% - Accent1 2 6" xfId="506"/>
    <cellStyle name="20% - Accent1 2 7" xfId="625"/>
    <cellStyle name="20% - Accent1 2 8" xfId="743"/>
    <cellStyle name="20% - Accent1 2 9" xfId="861"/>
    <cellStyle name="20% - Accent1 3" xfId="162"/>
    <cellStyle name="20% - Accent1 4" xfId="315"/>
    <cellStyle name="20% - Accent1 5" xfId="403"/>
    <cellStyle name="20% - Accent1 6" xfId="471"/>
    <cellStyle name="20% - Accent1 7" xfId="611"/>
    <cellStyle name="20% - Accent1 8" xfId="730"/>
    <cellStyle name="20% - Accent1 9" xfId="848"/>
    <cellStyle name="20% - Accent2 10" xfId="966"/>
    <cellStyle name="20% - Accent2 11" xfId="1083"/>
    <cellStyle name="20% - Accent2 2" xfId="2"/>
    <cellStyle name="20% - Accent2 2 10" xfId="980"/>
    <cellStyle name="20% - Accent2 2 11" xfId="1091"/>
    <cellStyle name="20% - Accent2 2 2" xfId="50"/>
    <cellStyle name="20% - Accent2 2 3" xfId="212"/>
    <cellStyle name="20% - Accent2 2 4" xfId="250"/>
    <cellStyle name="20% - Accent2 2 5" xfId="338"/>
    <cellStyle name="20% - Accent2 2 6" xfId="507"/>
    <cellStyle name="20% - Accent2 2 7" xfId="626"/>
    <cellStyle name="20% - Accent2 2 8" xfId="744"/>
    <cellStyle name="20% - Accent2 2 9" xfId="862"/>
    <cellStyle name="20% - Accent2 3" xfId="163"/>
    <cellStyle name="20% - Accent2 4" xfId="314"/>
    <cellStyle name="20% - Accent2 5" xfId="402"/>
    <cellStyle name="20% - Accent2 6" xfId="470"/>
    <cellStyle name="20% - Accent2 7" xfId="593"/>
    <cellStyle name="20% - Accent2 8" xfId="712"/>
    <cellStyle name="20% - Accent2 9" xfId="830"/>
    <cellStyle name="20% - Accent3 10" xfId="948"/>
    <cellStyle name="20% - Accent3 11" xfId="1065"/>
    <cellStyle name="20% - Accent3 2" xfId="3"/>
    <cellStyle name="20% - Accent3 2 10" xfId="981"/>
    <cellStyle name="20% - Accent3 2 11" xfId="1092"/>
    <cellStyle name="20% - Accent3 2 2" xfId="51"/>
    <cellStyle name="20% - Accent3 2 3" xfId="213"/>
    <cellStyle name="20% - Accent3 2 4" xfId="249"/>
    <cellStyle name="20% - Accent3 2 5" xfId="337"/>
    <cellStyle name="20% - Accent3 2 6" xfId="508"/>
    <cellStyle name="20% - Accent3 2 7" xfId="627"/>
    <cellStyle name="20% - Accent3 2 8" xfId="745"/>
    <cellStyle name="20% - Accent3 2 9" xfId="863"/>
    <cellStyle name="20% - Accent3 3" xfId="164"/>
    <cellStyle name="20% - Accent3 4" xfId="313"/>
    <cellStyle name="20% - Accent3 5" xfId="401"/>
    <cellStyle name="20% - Accent3 6" xfId="469"/>
    <cellStyle name="20% - Accent3 7" xfId="592"/>
    <cellStyle name="20% - Accent3 8" xfId="711"/>
    <cellStyle name="20% - Accent3 9" xfId="829"/>
    <cellStyle name="20% - Accent4 10" xfId="947"/>
    <cellStyle name="20% - Accent4 11" xfId="1064"/>
    <cellStyle name="20% - Accent4 2" xfId="4"/>
    <cellStyle name="20% - Accent4 2 10" xfId="982"/>
    <cellStyle name="20% - Accent4 2 11" xfId="1093"/>
    <cellStyle name="20% - Accent4 2 2" xfId="52"/>
    <cellStyle name="20% - Accent4 2 3" xfId="214"/>
    <cellStyle name="20% - Accent4 2 4" xfId="247"/>
    <cellStyle name="20% - Accent4 2 5" xfId="335"/>
    <cellStyle name="20% - Accent4 2 6" xfId="509"/>
    <cellStyle name="20% - Accent4 2 7" xfId="628"/>
    <cellStyle name="20% - Accent4 2 8" xfId="746"/>
    <cellStyle name="20% - Accent4 2 9" xfId="864"/>
    <cellStyle name="20% - Accent4 3" xfId="165"/>
    <cellStyle name="20% - Accent4 4" xfId="312"/>
    <cellStyle name="20% - Accent4 5" xfId="400"/>
    <cellStyle name="20% - Accent4 6" xfId="459"/>
    <cellStyle name="20% - Accent4 7" xfId="590"/>
    <cellStyle name="20% - Accent4 8" xfId="709"/>
    <cellStyle name="20% - Accent4 9" xfId="827"/>
    <cellStyle name="20% - Accent5 10" xfId="945"/>
    <cellStyle name="20% - Accent5 11" xfId="1062"/>
    <cellStyle name="20% - Accent5 2" xfId="5"/>
    <cellStyle name="20% - Accent5 2 10" xfId="983"/>
    <cellStyle name="20% - Accent5 2 11" xfId="1094"/>
    <cellStyle name="20% - Accent5 2 2" xfId="53"/>
    <cellStyle name="20% - Accent5 2 3" xfId="215"/>
    <cellStyle name="20% - Accent5 2 4" xfId="246"/>
    <cellStyle name="20% - Accent5 2 5" xfId="334"/>
    <cellStyle name="20% - Accent5 2 6" xfId="510"/>
    <cellStyle name="20% - Accent5 2 7" xfId="629"/>
    <cellStyle name="20% - Accent5 2 8" xfId="747"/>
    <cellStyle name="20% - Accent5 2 9" xfId="865"/>
    <cellStyle name="20% - Accent5 3" xfId="166"/>
    <cellStyle name="20% - Accent5 4" xfId="311"/>
    <cellStyle name="20% - Accent5 5" xfId="399"/>
    <cellStyle name="20% - Accent5 6" xfId="358"/>
    <cellStyle name="20% - Accent5 7" xfId="589"/>
    <cellStyle name="20% - Accent5 8" xfId="708"/>
    <cellStyle name="20% - Accent5 9" xfId="826"/>
    <cellStyle name="20% - Accent6 10" xfId="944"/>
    <cellStyle name="20% - Accent6 11" xfId="1061"/>
    <cellStyle name="20% - Accent6 2" xfId="6"/>
    <cellStyle name="20% - Accent6 2 10" xfId="984"/>
    <cellStyle name="20% - Accent6 2 11" xfId="1095"/>
    <cellStyle name="20% - Accent6 2 2" xfId="54"/>
    <cellStyle name="20% - Accent6 2 3" xfId="216"/>
    <cellStyle name="20% - Accent6 2 4" xfId="245"/>
    <cellStyle name="20% - Accent6 2 5" xfId="333"/>
    <cellStyle name="20% - Accent6 2 6" xfId="511"/>
    <cellStyle name="20% - Accent6 2 7" xfId="630"/>
    <cellStyle name="20% - Accent6 2 8" xfId="748"/>
    <cellStyle name="20% - Accent6 2 9" xfId="866"/>
    <cellStyle name="20% - Accent6 3" xfId="167"/>
    <cellStyle name="20% - Accent6 4" xfId="310"/>
    <cellStyle name="20% - Accent6 5" xfId="398"/>
    <cellStyle name="20% - Accent6 6" xfId="365"/>
    <cellStyle name="20% - Accent6 7" xfId="588"/>
    <cellStyle name="20% - Accent6 8" xfId="707"/>
    <cellStyle name="20% - Accent6 9" xfId="825"/>
    <cellStyle name="40% - Accent1 10" xfId="943"/>
    <cellStyle name="40% - Accent1 11" xfId="1060"/>
    <cellStyle name="40% - Accent1 2" xfId="7"/>
    <cellStyle name="40% - Accent1 2 10" xfId="985"/>
    <cellStyle name="40% - Accent1 2 11" xfId="1096"/>
    <cellStyle name="40% - Accent1 2 2" xfId="55"/>
    <cellStyle name="40% - Accent1 2 3" xfId="217"/>
    <cellStyle name="40% - Accent1 2 4" xfId="243"/>
    <cellStyle name="40% - Accent1 2 5" xfId="331"/>
    <cellStyle name="40% - Accent1 2 6" xfId="512"/>
    <cellStyle name="40% - Accent1 2 7" xfId="631"/>
    <cellStyle name="40% - Accent1 2 8" xfId="749"/>
    <cellStyle name="40% - Accent1 2 9" xfId="867"/>
    <cellStyle name="40% - Accent1 3" xfId="168"/>
    <cellStyle name="40% - Accent1 4" xfId="309"/>
    <cellStyle name="40% - Accent1 5" xfId="397"/>
    <cellStyle name="40% - Accent1 6" xfId="451"/>
    <cellStyle name="40% - Accent1 7" xfId="578"/>
    <cellStyle name="40% - Accent1 8" xfId="697"/>
    <cellStyle name="40% - Accent1 9" xfId="815"/>
    <cellStyle name="40% - Accent2 10" xfId="933"/>
    <cellStyle name="40% - Accent2 11" xfId="1050"/>
    <cellStyle name="40% - Accent2 2" xfId="8"/>
    <cellStyle name="40% - Accent2 2 10" xfId="986"/>
    <cellStyle name="40% - Accent2 2 11" xfId="1097"/>
    <cellStyle name="40% - Accent2 2 2" xfId="56"/>
    <cellStyle name="40% - Accent2 2 3" xfId="218"/>
    <cellStyle name="40% - Accent2 2 4" xfId="242"/>
    <cellStyle name="40% - Accent2 2 5" xfId="330"/>
    <cellStyle name="40% - Accent2 2 6" xfId="513"/>
    <cellStyle name="40% - Accent2 2 7" xfId="632"/>
    <cellStyle name="40% - Accent2 2 8" xfId="750"/>
    <cellStyle name="40% - Accent2 2 9" xfId="868"/>
    <cellStyle name="40% - Accent2 3" xfId="169"/>
    <cellStyle name="40% - Accent2 4" xfId="308"/>
    <cellStyle name="40% - Accent2 5" xfId="396"/>
    <cellStyle name="40% - Accent2 6" xfId="450"/>
    <cellStyle name="40% - Accent2 7" xfId="501"/>
    <cellStyle name="40% - Accent2 8" xfId="620"/>
    <cellStyle name="40% - Accent2 9" xfId="738"/>
    <cellStyle name="40% - Accent3 10" xfId="856"/>
    <cellStyle name="40% - Accent3 11" xfId="974"/>
    <cellStyle name="40% - Accent3 2" xfId="9"/>
    <cellStyle name="40% - Accent3 2 10" xfId="987"/>
    <cellStyle name="40% - Accent3 2 11" xfId="1098"/>
    <cellStyle name="40% - Accent3 2 2" xfId="57"/>
    <cellStyle name="40% - Accent3 2 3" xfId="219"/>
    <cellStyle name="40% - Accent3 2 4" xfId="241"/>
    <cellStyle name="40% - Accent3 2 5" xfId="329"/>
    <cellStyle name="40% - Accent3 2 6" xfId="514"/>
    <cellStyle name="40% - Accent3 2 7" xfId="633"/>
    <cellStyle name="40% - Accent3 2 8" xfId="751"/>
    <cellStyle name="40% - Accent3 2 9" xfId="869"/>
    <cellStyle name="40% - Accent3 3" xfId="170"/>
    <cellStyle name="40% - Accent3 4" xfId="307"/>
    <cellStyle name="40% - Accent3 5" xfId="395"/>
    <cellStyle name="40% - Accent3 6" xfId="359"/>
    <cellStyle name="40% - Accent3 7" xfId="347"/>
    <cellStyle name="40% - Accent3 8" xfId="524"/>
    <cellStyle name="40% - Accent3 9" xfId="643"/>
    <cellStyle name="40% - Accent4 10" xfId="761"/>
    <cellStyle name="40% - Accent4 11" xfId="880"/>
    <cellStyle name="40% - Accent4 2" xfId="10"/>
    <cellStyle name="40% - Accent4 2 10" xfId="988"/>
    <cellStyle name="40% - Accent4 2 11" xfId="1099"/>
    <cellStyle name="40% - Accent4 2 2" xfId="58"/>
    <cellStyle name="40% - Accent4 2 3" xfId="220"/>
    <cellStyle name="40% - Accent4 2 4" xfId="239"/>
    <cellStyle name="40% - Accent4 2 5" xfId="327"/>
    <cellStyle name="40% - Accent4 2 6" xfId="515"/>
    <cellStyle name="40% - Accent4 2 7" xfId="634"/>
    <cellStyle name="40% - Accent4 2 8" xfId="752"/>
    <cellStyle name="40% - Accent4 2 9" xfId="870"/>
    <cellStyle name="40% - Accent4 3" xfId="171"/>
    <cellStyle name="40% - Accent4 4" xfId="306"/>
    <cellStyle name="40% - Accent4 5" xfId="394"/>
    <cellStyle name="40% - Accent4 6" xfId="449"/>
    <cellStyle name="40% - Accent4 7" xfId="570"/>
    <cellStyle name="40% - Accent4 8" xfId="689"/>
    <cellStyle name="40% - Accent4 9" xfId="807"/>
    <cellStyle name="40% - Accent5 10" xfId="925"/>
    <cellStyle name="40% - Accent5 11" xfId="1042"/>
    <cellStyle name="40% - Accent5 2" xfId="11"/>
    <cellStyle name="40% - Accent5 2 10" xfId="989"/>
    <cellStyle name="40% - Accent5 2 11" xfId="1100"/>
    <cellStyle name="40% - Accent5 2 2" xfId="59"/>
    <cellStyle name="40% - Accent5 2 3" xfId="221"/>
    <cellStyle name="40% - Accent5 2 4" xfId="238"/>
    <cellStyle name="40% - Accent5 2 5" xfId="326"/>
    <cellStyle name="40% - Accent5 2 6" xfId="516"/>
    <cellStyle name="40% - Accent5 2 7" xfId="635"/>
    <cellStyle name="40% - Accent5 2 8" xfId="753"/>
    <cellStyle name="40% - Accent5 2 9" xfId="871"/>
    <cellStyle name="40% - Accent5 3" xfId="172"/>
    <cellStyle name="40% - Accent5 4" xfId="304"/>
    <cellStyle name="40% - Accent5 5" xfId="392"/>
    <cellStyle name="40% - Accent5 6" xfId="448"/>
    <cellStyle name="40% - Accent5 7" xfId="569"/>
    <cellStyle name="40% - Accent5 8" xfId="688"/>
    <cellStyle name="40% - Accent5 9" xfId="806"/>
    <cellStyle name="40% - Accent6 10" xfId="924"/>
    <cellStyle name="40% - Accent6 11" xfId="1041"/>
    <cellStyle name="40% - Accent6 2" xfId="12"/>
    <cellStyle name="40% - Accent6 2 10" xfId="990"/>
    <cellStyle name="40% - Accent6 2 11" xfId="1101"/>
    <cellStyle name="40% - Accent6 2 2" xfId="60"/>
    <cellStyle name="40% - Accent6 2 3" xfId="222"/>
    <cellStyle name="40% - Accent6 2 4" xfId="237"/>
    <cellStyle name="40% - Accent6 2 5" xfId="325"/>
    <cellStyle name="40% - Accent6 2 6" xfId="517"/>
    <cellStyle name="40% - Accent6 2 7" xfId="636"/>
    <cellStyle name="40% - Accent6 2 8" xfId="754"/>
    <cellStyle name="40% - Accent6 2 9" xfId="872"/>
    <cellStyle name="40% - Accent6 3" xfId="173"/>
    <cellStyle name="40% - Accent6 4" xfId="303"/>
    <cellStyle name="40% - Accent6 5" xfId="391"/>
    <cellStyle name="40% - Accent6 6" xfId="447"/>
    <cellStyle name="40% - Accent6 7" xfId="500"/>
    <cellStyle name="40% - Accent6 8" xfId="619"/>
    <cellStyle name="40% - Accent6 9" xfId="737"/>
    <cellStyle name="60% - Accent1 10" xfId="855"/>
    <cellStyle name="60% - Accent1 11" xfId="973"/>
    <cellStyle name="60% - Accent1 2" xfId="13"/>
    <cellStyle name="60% - Accent1 2 10" xfId="991"/>
    <cellStyle name="60% - Accent1 2 11" xfId="1102"/>
    <cellStyle name="60% - Accent1 2 2" xfId="61"/>
    <cellStyle name="60% - Accent1 2 3" xfId="223"/>
    <cellStyle name="60% - Accent1 2 4" xfId="235"/>
    <cellStyle name="60% - Accent1 2 5" xfId="323"/>
    <cellStyle name="60% - Accent1 2 6" xfId="518"/>
    <cellStyle name="60% - Accent1 2 7" xfId="637"/>
    <cellStyle name="60% - Accent1 2 8" xfId="755"/>
    <cellStyle name="60% - Accent1 2 9" xfId="873"/>
    <cellStyle name="60% - Accent1 3" xfId="174"/>
    <cellStyle name="60% - Accent1 4" xfId="302"/>
    <cellStyle name="60% - Accent1 5" xfId="390"/>
    <cellStyle name="60% - Accent1 6" xfId="446"/>
    <cellStyle name="60% - Accent1 7" xfId="568"/>
    <cellStyle name="60% - Accent1 8" xfId="687"/>
    <cellStyle name="60% - Accent1 9" xfId="805"/>
    <cellStyle name="60% - Accent2 10" xfId="923"/>
    <cellStyle name="60% - Accent2 11" xfId="1040"/>
    <cellStyle name="60% - Accent2 2" xfId="14"/>
    <cellStyle name="60% - Accent2 2 10" xfId="992"/>
    <cellStyle name="60% - Accent2 2 11" xfId="1103"/>
    <cellStyle name="60% - Accent2 2 2" xfId="62"/>
    <cellStyle name="60% - Accent2 2 3" xfId="224"/>
    <cellStyle name="60% - Accent2 2 4" xfId="234"/>
    <cellStyle name="60% - Accent2 2 5" xfId="322"/>
    <cellStyle name="60% - Accent2 2 6" xfId="519"/>
    <cellStyle name="60% - Accent2 2 7" xfId="638"/>
    <cellStyle name="60% - Accent2 2 8" xfId="756"/>
    <cellStyle name="60% - Accent2 2 9" xfId="874"/>
    <cellStyle name="60% - Accent2 3" xfId="175"/>
    <cellStyle name="60% - Accent2 4" xfId="301"/>
    <cellStyle name="60% - Accent2 5" xfId="389"/>
    <cellStyle name="60% - Accent2 6" xfId="436"/>
    <cellStyle name="60% - Accent2 7" xfId="567"/>
    <cellStyle name="60% - Accent2 8" xfId="686"/>
    <cellStyle name="60% - Accent2 9" xfId="804"/>
    <cellStyle name="60% - Accent3 10" xfId="922"/>
    <cellStyle name="60% - Accent3 11" xfId="1039"/>
    <cellStyle name="60% - Accent3 2" xfId="15"/>
    <cellStyle name="60% - Accent3 2 10" xfId="993"/>
    <cellStyle name="60% - Accent3 2 11" xfId="1104"/>
    <cellStyle name="60% - Accent3 2 2" xfId="63"/>
    <cellStyle name="60% - Accent3 2 3" xfId="225"/>
    <cellStyle name="60% - Accent3 2 4" xfId="233"/>
    <cellStyle name="60% - Accent3 2 5" xfId="321"/>
    <cellStyle name="60% - Accent3 2 6" xfId="520"/>
    <cellStyle name="60% - Accent3 2 7" xfId="639"/>
    <cellStyle name="60% - Accent3 2 8" xfId="757"/>
    <cellStyle name="60% - Accent3 2 9" xfId="875"/>
    <cellStyle name="60% - Accent3 3" xfId="176"/>
    <cellStyle name="60% - Accent3 4" xfId="300"/>
    <cellStyle name="60% - Accent3 5" xfId="388"/>
    <cellStyle name="60% - Accent3 6" xfId="435"/>
    <cellStyle name="60% - Accent3 7" xfId="566"/>
    <cellStyle name="60% - Accent3 8" xfId="685"/>
    <cellStyle name="60% - Accent3 9" xfId="803"/>
    <cellStyle name="60% - Accent4 10" xfId="921"/>
    <cellStyle name="60% - Accent4 11" xfId="1038"/>
    <cellStyle name="60% - Accent4 2" xfId="16"/>
    <cellStyle name="60% - Accent4 2 10" xfId="994"/>
    <cellStyle name="60% - Accent4 2 11" xfId="1105"/>
    <cellStyle name="60% - Accent4 2 2" xfId="64"/>
    <cellStyle name="60% - Accent4 2 3" xfId="226"/>
    <cellStyle name="60% - Accent4 2 4" xfId="231"/>
    <cellStyle name="60% - Accent4 2 5" xfId="208"/>
    <cellStyle name="60% - Accent4 2 6" xfId="521"/>
    <cellStyle name="60% - Accent4 2 7" xfId="640"/>
    <cellStyle name="60% - Accent4 2 8" xfId="758"/>
    <cellStyle name="60% - Accent4 2 9" xfId="876"/>
    <cellStyle name="60% - Accent4 3" xfId="177"/>
    <cellStyle name="60% - Accent4 4" xfId="299"/>
    <cellStyle name="60% - Accent4 5" xfId="387"/>
    <cellStyle name="60% - Accent4 6" xfId="434"/>
    <cellStyle name="60% - Accent4 7" xfId="565"/>
    <cellStyle name="60% - Accent4 8" xfId="684"/>
    <cellStyle name="60% - Accent4 9" xfId="802"/>
    <cellStyle name="60% - Accent5 10" xfId="920"/>
    <cellStyle name="60% - Accent5 11" xfId="1037"/>
    <cellStyle name="60% - Accent5 2" xfId="17"/>
    <cellStyle name="60% - Accent5 2 10" xfId="995"/>
    <cellStyle name="60% - Accent5 2 11" xfId="1106"/>
    <cellStyle name="60% - Accent5 2 2" xfId="65"/>
    <cellStyle name="60% - Accent5 2 3" xfId="227"/>
    <cellStyle name="60% - Accent5 2 4" xfId="230"/>
    <cellStyle name="60% - Accent5 2 5" xfId="209"/>
    <cellStyle name="60% - Accent5 2 6" xfId="522"/>
    <cellStyle name="60% - Accent5 2 7" xfId="641"/>
    <cellStyle name="60% - Accent5 2 8" xfId="759"/>
    <cellStyle name="60% - Accent5 2 9" xfId="877"/>
    <cellStyle name="60% - Accent5 3" xfId="178"/>
    <cellStyle name="60% - Accent5 4" xfId="298"/>
    <cellStyle name="60% - Accent5 5" xfId="386"/>
    <cellStyle name="60% - Accent5 6" xfId="433"/>
    <cellStyle name="60% - Accent5 7" xfId="555"/>
    <cellStyle name="60% - Accent5 8" xfId="674"/>
    <cellStyle name="60% - Accent5 9" xfId="792"/>
    <cellStyle name="60% - Accent6 10" xfId="910"/>
    <cellStyle name="60% - Accent6 11" xfId="1027"/>
    <cellStyle name="60% - Accent6 2" xfId="18"/>
    <cellStyle name="60% - Accent6 2 10" xfId="996"/>
    <cellStyle name="60% - Accent6 2 11" xfId="1107"/>
    <cellStyle name="60% - Accent6 2 2" xfId="66"/>
    <cellStyle name="60% - Accent6 2 3" xfId="228"/>
    <cellStyle name="60% - Accent6 2 4" xfId="229"/>
    <cellStyle name="60% - Accent6 2 5" xfId="210"/>
    <cellStyle name="60% - Accent6 2 6" xfId="523"/>
    <cellStyle name="60% - Accent6 2 7" xfId="642"/>
    <cellStyle name="60% - Accent6 2 8" xfId="760"/>
    <cellStyle name="60% - Accent6 2 9" xfId="878"/>
    <cellStyle name="60% - Accent6 3" xfId="179"/>
    <cellStyle name="60% - Accent6 4" xfId="297"/>
    <cellStyle name="60% - Accent6 5" xfId="385"/>
    <cellStyle name="60% - Accent6 6" xfId="427"/>
    <cellStyle name="60% - Accent6 7" xfId="554"/>
    <cellStyle name="60% - Accent6 8" xfId="673"/>
    <cellStyle name="60% - Accent6 9" xfId="791"/>
    <cellStyle name="Accent1 - 20%" xfId="67"/>
    <cellStyle name="Accent1 - 40%" xfId="68"/>
    <cellStyle name="Accent1 - 60%" xfId="69"/>
    <cellStyle name="Accent1 10" xfId="909"/>
    <cellStyle name="Accent1 11" xfId="1026"/>
    <cellStyle name="Accent1 12" xfId="1184"/>
    <cellStyle name="Accent1 13" xfId="1193"/>
    <cellStyle name="Accent1 14" xfId="1261"/>
    <cellStyle name="Accent1 15" xfId="1202"/>
    <cellStyle name="Accent1 2" xfId="19"/>
    <cellStyle name="Accent1 2 10" xfId="999"/>
    <cellStyle name="Accent1 2 11" xfId="1108"/>
    <cellStyle name="Accent1 2 2" xfId="70"/>
    <cellStyle name="Accent1 2 3" xfId="232"/>
    <cellStyle name="Accent1 2 4" xfId="207"/>
    <cellStyle name="Accent1 2 5" xfId="260"/>
    <cellStyle name="Accent1 2 6" xfId="527"/>
    <cellStyle name="Accent1 2 7" xfId="646"/>
    <cellStyle name="Accent1 2 8" xfId="764"/>
    <cellStyle name="Accent1 2 9" xfId="882"/>
    <cellStyle name="Accent1 3" xfId="180"/>
    <cellStyle name="Accent1 4" xfId="296"/>
    <cellStyle name="Accent1 5" xfId="384"/>
    <cellStyle name="Accent1 6" xfId="426"/>
    <cellStyle name="Accent1 7" xfId="553"/>
    <cellStyle name="Accent1 8" xfId="672"/>
    <cellStyle name="Accent1 9" xfId="790"/>
    <cellStyle name="Accent2 - 20%" xfId="71"/>
    <cellStyle name="Accent2 - 40%" xfId="72"/>
    <cellStyle name="Accent2 - 60%" xfId="73"/>
    <cellStyle name="Accent2 10" xfId="908"/>
    <cellStyle name="Accent2 11" xfId="1025"/>
    <cellStyle name="Accent2 12" xfId="1185"/>
    <cellStyle name="Accent2 13" xfId="1190"/>
    <cellStyle name="Accent2 14" xfId="1260"/>
    <cellStyle name="Accent2 15" xfId="1201"/>
    <cellStyle name="Accent2 2" xfId="20"/>
    <cellStyle name="Accent2 2 10" xfId="1003"/>
    <cellStyle name="Accent2 2 11" xfId="1109"/>
    <cellStyle name="Accent2 2 2" xfId="74"/>
    <cellStyle name="Accent2 2 3" xfId="236"/>
    <cellStyle name="Accent2 2 4" xfId="324"/>
    <cellStyle name="Accent2 2 5" xfId="412"/>
    <cellStyle name="Accent2 2 6" xfId="531"/>
    <cellStyle name="Accent2 2 7" xfId="650"/>
    <cellStyle name="Accent2 2 8" xfId="768"/>
    <cellStyle name="Accent2 2 9" xfId="886"/>
    <cellStyle name="Accent2 3" xfId="181"/>
    <cellStyle name="Accent2 4" xfId="295"/>
    <cellStyle name="Accent2 5" xfId="383"/>
    <cellStyle name="Accent2 6" xfId="425"/>
    <cellStyle name="Accent2 7" xfId="552"/>
    <cellStyle name="Accent2 8" xfId="671"/>
    <cellStyle name="Accent2 9" xfId="789"/>
    <cellStyle name="Accent3 - 20%" xfId="75"/>
    <cellStyle name="Accent3 - 40%" xfId="76"/>
    <cellStyle name="Accent3 - 60%" xfId="77"/>
    <cellStyle name="Accent3 10" xfId="907"/>
    <cellStyle name="Accent3 11" xfId="1024"/>
    <cellStyle name="Accent3 12" xfId="1186"/>
    <cellStyle name="Accent3 13" xfId="1183"/>
    <cellStyle name="Accent3 14" xfId="1259"/>
    <cellStyle name="Accent3 15" xfId="1199"/>
    <cellStyle name="Accent3 2" xfId="21"/>
    <cellStyle name="Accent3 2 10" xfId="1007"/>
    <cellStyle name="Accent3 2 11" xfId="1110"/>
    <cellStyle name="Accent3 2 2" xfId="78"/>
    <cellStyle name="Accent3 2 3" xfId="240"/>
    <cellStyle name="Accent3 2 4" xfId="328"/>
    <cellStyle name="Accent3 2 5" xfId="416"/>
    <cellStyle name="Accent3 2 6" xfId="535"/>
    <cellStyle name="Accent3 2 7" xfId="654"/>
    <cellStyle name="Accent3 2 8" xfId="772"/>
    <cellStyle name="Accent3 2 9" xfId="890"/>
    <cellStyle name="Accent3 3" xfId="182"/>
    <cellStyle name="Accent3 4" xfId="294"/>
    <cellStyle name="Accent3 5" xfId="382"/>
    <cellStyle name="Accent3 6" xfId="423"/>
    <cellStyle name="Accent3 7" xfId="546"/>
    <cellStyle name="Accent3 8" xfId="665"/>
    <cellStyle name="Accent3 9" xfId="783"/>
    <cellStyle name="Accent4 - 20%" xfId="79"/>
    <cellStyle name="Accent4 - 40%" xfId="80"/>
    <cellStyle name="Accent4 - 60%" xfId="81"/>
    <cellStyle name="Accent4 10" xfId="901"/>
    <cellStyle name="Accent4 11" xfId="1018"/>
    <cellStyle name="Accent4 12" xfId="1187"/>
    <cellStyle name="Accent4 13" xfId="1182"/>
    <cellStyle name="Accent4 14" xfId="1258"/>
    <cellStyle name="Accent4 15" xfId="1198"/>
    <cellStyle name="Accent4 2" xfId="22"/>
    <cellStyle name="Accent4 2 10" xfId="1011"/>
    <cellStyle name="Accent4 2 11" xfId="1111"/>
    <cellStyle name="Accent4 2 2" xfId="82"/>
    <cellStyle name="Accent4 2 3" xfId="244"/>
    <cellStyle name="Accent4 2 4" xfId="332"/>
    <cellStyle name="Accent4 2 5" xfId="420"/>
    <cellStyle name="Accent4 2 6" xfId="539"/>
    <cellStyle name="Accent4 2 7" xfId="658"/>
    <cellStyle name="Accent4 2 8" xfId="776"/>
    <cellStyle name="Accent4 2 9" xfId="894"/>
    <cellStyle name="Accent4 3" xfId="183"/>
    <cellStyle name="Accent4 4" xfId="293"/>
    <cellStyle name="Accent4 5" xfId="381"/>
    <cellStyle name="Accent4 6" xfId="422"/>
    <cellStyle name="Accent4 7" xfId="545"/>
    <cellStyle name="Accent4 8" xfId="664"/>
    <cellStyle name="Accent4 9" xfId="782"/>
    <cellStyle name="Accent5 - 20%" xfId="83"/>
    <cellStyle name="Accent5 - 40%" xfId="84"/>
    <cellStyle name="Accent5 - 60%" xfId="85"/>
    <cellStyle name="Accent5 10" xfId="900"/>
    <cellStyle name="Accent5 11" xfId="1017"/>
    <cellStyle name="Accent5 12" xfId="1188"/>
    <cellStyle name="Accent5 13" xfId="1181"/>
    <cellStyle name="Accent5 14" xfId="1257"/>
    <cellStyle name="Accent5 15" xfId="1197"/>
    <cellStyle name="Accent5 2" xfId="23"/>
    <cellStyle name="Accent5 2 10" xfId="1015"/>
    <cellStyle name="Accent5 2 11" xfId="1112"/>
    <cellStyle name="Accent5 2 2" xfId="86"/>
    <cellStyle name="Accent5 2 3" xfId="248"/>
    <cellStyle name="Accent5 2 4" xfId="336"/>
    <cellStyle name="Accent5 2 5" xfId="424"/>
    <cellStyle name="Accent5 2 6" xfId="543"/>
    <cellStyle name="Accent5 2 7" xfId="662"/>
    <cellStyle name="Accent5 2 8" xfId="780"/>
    <cellStyle name="Accent5 2 9" xfId="898"/>
    <cellStyle name="Accent5 3" xfId="184"/>
    <cellStyle name="Accent5 4" xfId="292"/>
    <cellStyle name="Accent5 5" xfId="380"/>
    <cellStyle name="Accent5 6" xfId="421"/>
    <cellStyle name="Accent5 7" xfId="544"/>
    <cellStyle name="Accent5 8" xfId="663"/>
    <cellStyle name="Accent5 9" xfId="781"/>
    <cellStyle name="Accent6 - 20%" xfId="87"/>
    <cellStyle name="Accent6 - 40%" xfId="88"/>
    <cellStyle name="Accent6 - 60%" xfId="89"/>
    <cellStyle name="Accent6 10" xfId="899"/>
    <cellStyle name="Accent6 11" xfId="1016"/>
    <cellStyle name="Accent6 12" xfId="1189"/>
    <cellStyle name="Accent6 13" xfId="1180"/>
    <cellStyle name="Accent6 14" xfId="1256"/>
    <cellStyle name="Accent6 15" xfId="1179"/>
    <cellStyle name="Accent6 2" xfId="24"/>
    <cellStyle name="Accent6 2 10" xfId="1019"/>
    <cellStyle name="Accent6 2 11" xfId="1113"/>
    <cellStyle name="Accent6 2 2" xfId="90"/>
    <cellStyle name="Accent6 2 3" xfId="252"/>
    <cellStyle name="Accent6 2 4" xfId="340"/>
    <cellStyle name="Accent6 2 5" xfId="428"/>
    <cellStyle name="Accent6 2 6" xfId="547"/>
    <cellStyle name="Accent6 2 7" xfId="666"/>
    <cellStyle name="Accent6 2 8" xfId="784"/>
    <cellStyle name="Accent6 2 9" xfId="902"/>
    <cellStyle name="Accent6 3" xfId="185"/>
    <cellStyle name="Accent6 4" xfId="291"/>
    <cellStyle name="Accent6 5" xfId="379"/>
    <cellStyle name="Accent6 6" xfId="419"/>
    <cellStyle name="Accent6 7" xfId="542"/>
    <cellStyle name="Accent6 8" xfId="661"/>
    <cellStyle name="Accent6 9" xfId="779"/>
    <cellStyle name="Bad 10" xfId="897"/>
    <cellStyle name="Bad 11" xfId="1014"/>
    <cellStyle name="Bad 2" xfId="25"/>
    <cellStyle name="Bad 2 10" xfId="1020"/>
    <cellStyle name="Bad 2 11" xfId="1114"/>
    <cellStyle name="Bad 2 2" xfId="91"/>
    <cellStyle name="Bad 2 3" xfId="253"/>
    <cellStyle name="Bad 2 4" xfId="341"/>
    <cellStyle name="Bad 2 5" xfId="429"/>
    <cellStyle name="Bad 2 6" xfId="548"/>
    <cellStyle name="Bad 2 7" xfId="667"/>
    <cellStyle name="Bad 2 8" xfId="785"/>
    <cellStyle name="Bad 2 9" xfId="903"/>
    <cellStyle name="Bad 3" xfId="186"/>
    <cellStyle name="Bad 4" xfId="290"/>
    <cellStyle name="Bad 5" xfId="378"/>
    <cellStyle name="Bad 6" xfId="418"/>
    <cellStyle name="Bad 7" xfId="541"/>
    <cellStyle name="Bad 8" xfId="660"/>
    <cellStyle name="Bad 9" xfId="778"/>
    <cellStyle name="Calculation 10" xfId="896"/>
    <cellStyle name="Calculation 11" xfId="1013"/>
    <cellStyle name="Calculation 12" xfId="1191"/>
    <cellStyle name="Calculation 2" xfId="26"/>
    <cellStyle name="Calculation 2 10" xfId="1021"/>
    <cellStyle name="Calculation 2 11" xfId="1115"/>
    <cellStyle name="Calculation 2 2" xfId="92"/>
    <cellStyle name="Calculation 2 3" xfId="254"/>
    <cellStyle name="Calculation 2 4" xfId="342"/>
    <cellStyle name="Calculation 2 5" xfId="430"/>
    <cellStyle name="Calculation 2 6" xfId="549"/>
    <cellStyle name="Calculation 2 7" xfId="668"/>
    <cellStyle name="Calculation 2 8" xfId="786"/>
    <cellStyle name="Calculation 2 9" xfId="904"/>
    <cellStyle name="Calculation 3" xfId="187"/>
    <cellStyle name="Calculation 4" xfId="289"/>
    <cellStyle name="Calculation 5" xfId="377"/>
    <cellStyle name="Calculation 6" xfId="417"/>
    <cellStyle name="Calculation 7" xfId="540"/>
    <cellStyle name="Calculation 8" xfId="659"/>
    <cellStyle name="Calculation 9" xfId="777"/>
    <cellStyle name="cells" xfId="1192"/>
    <cellStyle name="Check Cell 10" xfId="895"/>
    <cellStyle name="Check Cell 11" xfId="1012"/>
    <cellStyle name="Check Cell 2" xfId="27"/>
    <cellStyle name="Check Cell 2 10" xfId="1022"/>
    <cellStyle name="Check Cell 2 11" xfId="1116"/>
    <cellStyle name="Check Cell 2 2" xfId="93"/>
    <cellStyle name="Check Cell 2 3" xfId="255"/>
    <cellStyle name="Check Cell 2 4" xfId="343"/>
    <cellStyle name="Check Cell 2 5" xfId="431"/>
    <cellStyle name="Check Cell 2 6" xfId="550"/>
    <cellStyle name="Check Cell 2 7" xfId="669"/>
    <cellStyle name="Check Cell 2 8" xfId="787"/>
    <cellStyle name="Check Cell 2 9" xfId="905"/>
    <cellStyle name="Check Cell 3" xfId="188"/>
    <cellStyle name="Check Cell 4" xfId="288"/>
    <cellStyle name="Check Cell 5" xfId="376"/>
    <cellStyle name="Check Cell 6" xfId="415"/>
    <cellStyle name="Check Cell 7" xfId="538"/>
    <cellStyle name="Check Cell 8" xfId="657"/>
    <cellStyle name="Check Cell 9" xfId="775"/>
    <cellStyle name="column field" xfId="1194"/>
    <cellStyle name="Comma" xfId="1166" builtinId="3"/>
    <cellStyle name="Comma 2" xfId="1169"/>
    <cellStyle name="Comma 2 10" xfId="1023"/>
    <cellStyle name="Comma 2 11" xfId="1117"/>
    <cellStyle name="Comma 2 12" xfId="1196"/>
    <cellStyle name="Comma 2 2" xfId="94"/>
    <cellStyle name="Comma 2 3" xfId="256"/>
    <cellStyle name="Comma 2 4" xfId="344"/>
    <cellStyle name="Comma 2 5" xfId="432"/>
    <cellStyle name="Comma 2 6" xfId="551"/>
    <cellStyle name="Comma 2 7" xfId="670"/>
    <cellStyle name="Comma 2 8" xfId="788"/>
    <cellStyle name="Comma 2 9" xfId="906"/>
    <cellStyle name="Comma 3" xfId="1170"/>
    <cellStyle name="Comma 4" xfId="1171"/>
    <cellStyle name="Comma 4 2" xfId="1200"/>
    <cellStyle name="Comma 5" xfId="1195"/>
    <cellStyle name="Currency" xfId="1167" builtinId="4"/>
    <cellStyle name="Currency 2" xfId="95"/>
    <cellStyle name="Currency 3" xfId="1172"/>
    <cellStyle name="Emphasis 1" xfId="96"/>
    <cellStyle name="Emphasis 2" xfId="97"/>
    <cellStyle name="Emphasis 3" xfId="98"/>
    <cellStyle name="Explanatory Text 10" xfId="893"/>
    <cellStyle name="Explanatory Text 11" xfId="1010"/>
    <cellStyle name="Explanatory Text 2" xfId="28"/>
    <cellStyle name="Explanatory Text 2 10" xfId="1028"/>
    <cellStyle name="Explanatory Text 2 11" xfId="1118"/>
    <cellStyle name="Explanatory Text 2 2" xfId="99"/>
    <cellStyle name="Explanatory Text 2 3" xfId="261"/>
    <cellStyle name="Explanatory Text 2 4" xfId="349"/>
    <cellStyle name="Explanatory Text 2 5" xfId="437"/>
    <cellStyle name="Explanatory Text 2 6" xfId="556"/>
    <cellStyle name="Explanatory Text 2 7" xfId="675"/>
    <cellStyle name="Explanatory Text 2 8" xfId="793"/>
    <cellStyle name="Explanatory Text 2 9" xfId="911"/>
    <cellStyle name="Explanatory Text 3" xfId="189"/>
    <cellStyle name="Explanatory Text 4" xfId="287"/>
    <cellStyle name="Explanatory Text 5" xfId="375"/>
    <cellStyle name="Explanatory Text 6" xfId="414"/>
    <cellStyle name="Explanatory Text 7" xfId="537"/>
    <cellStyle name="Explanatory Text 8" xfId="656"/>
    <cellStyle name="Explanatory Text 9" xfId="774"/>
    <cellStyle name="Good 10" xfId="892"/>
    <cellStyle name="Good 11" xfId="1009"/>
    <cellStyle name="Good 2" xfId="29"/>
    <cellStyle name="Good 2 10" xfId="1029"/>
    <cellStyle name="Good 2 11" xfId="1119"/>
    <cellStyle name="Good 2 2" xfId="100"/>
    <cellStyle name="Good 2 3" xfId="262"/>
    <cellStyle name="Good 2 4" xfId="350"/>
    <cellStyle name="Good 2 5" xfId="438"/>
    <cellStyle name="Good 2 6" xfId="557"/>
    <cellStyle name="Good 2 7" xfId="676"/>
    <cellStyle name="Good 2 8" xfId="794"/>
    <cellStyle name="Good 2 9" xfId="912"/>
    <cellStyle name="Good 3" xfId="190"/>
    <cellStyle name="Good 4" xfId="286"/>
    <cellStyle name="Good 5" xfId="374"/>
    <cellStyle name="Good 6" xfId="413"/>
    <cellStyle name="Good 7" xfId="536"/>
    <cellStyle name="Good 8" xfId="655"/>
    <cellStyle name="Good 9" xfId="773"/>
    <cellStyle name="Heading 1 10" xfId="891"/>
    <cellStyle name="Heading 1 11" xfId="1008"/>
    <cellStyle name="Heading 1 2" xfId="30"/>
    <cellStyle name="Heading 1 2 10" xfId="1030"/>
    <cellStyle name="Heading 1 2 11" xfId="1120"/>
    <cellStyle name="Heading 1 2 2" xfId="101"/>
    <cellStyle name="Heading 1 2 3" xfId="263"/>
    <cellStyle name="Heading 1 2 4" xfId="351"/>
    <cellStyle name="Heading 1 2 5" xfId="439"/>
    <cellStyle name="Heading 1 2 6" xfId="558"/>
    <cellStyle name="Heading 1 2 7" xfId="677"/>
    <cellStyle name="Heading 1 2 8" xfId="795"/>
    <cellStyle name="Heading 1 2 9" xfId="913"/>
    <cellStyle name="Heading 1 3" xfId="191"/>
    <cellStyle name="Heading 1 4" xfId="285"/>
    <cellStyle name="Heading 1 5" xfId="373"/>
    <cellStyle name="Heading 1 6" xfId="411"/>
    <cellStyle name="Heading 1 7" xfId="534"/>
    <cellStyle name="Heading 1 8" xfId="653"/>
    <cellStyle name="Heading 1 9" xfId="771"/>
    <cellStyle name="Heading 2 10" xfId="889"/>
    <cellStyle name="Heading 2 11" xfId="1006"/>
    <cellStyle name="Heading 2 2" xfId="31"/>
    <cellStyle name="Heading 2 2 10" xfId="1031"/>
    <cellStyle name="Heading 2 2 11" xfId="1121"/>
    <cellStyle name="Heading 2 2 2" xfId="102"/>
    <cellStyle name="Heading 2 2 3" xfId="264"/>
    <cellStyle name="Heading 2 2 4" xfId="352"/>
    <cellStyle name="Heading 2 2 5" xfId="440"/>
    <cellStyle name="Heading 2 2 6" xfId="559"/>
    <cellStyle name="Heading 2 2 7" xfId="678"/>
    <cellStyle name="Heading 2 2 8" xfId="796"/>
    <cellStyle name="Heading 2 2 9" xfId="914"/>
    <cellStyle name="Heading 2 3" xfId="192"/>
    <cellStyle name="Heading 2 4" xfId="284"/>
    <cellStyle name="Heading 2 5" xfId="372"/>
    <cellStyle name="Heading 2 6" xfId="410"/>
    <cellStyle name="Heading 2 7" xfId="533"/>
    <cellStyle name="Heading 2 8" xfId="652"/>
    <cellStyle name="Heading 2 9" xfId="770"/>
    <cellStyle name="Heading 3 10" xfId="888"/>
    <cellStyle name="Heading 3 11" xfId="1005"/>
    <cellStyle name="Heading 3 2" xfId="32"/>
    <cellStyle name="Heading 3 2 10" xfId="1032"/>
    <cellStyle name="Heading 3 2 11" xfId="1122"/>
    <cellStyle name="Heading 3 2 2" xfId="103"/>
    <cellStyle name="Heading 3 2 3" xfId="265"/>
    <cellStyle name="Heading 3 2 4" xfId="353"/>
    <cellStyle name="Heading 3 2 5" xfId="441"/>
    <cellStyle name="Heading 3 2 6" xfId="560"/>
    <cellStyle name="Heading 3 2 7" xfId="679"/>
    <cellStyle name="Heading 3 2 8" xfId="797"/>
    <cellStyle name="Heading 3 2 9" xfId="915"/>
    <cellStyle name="Heading 3 3" xfId="193"/>
    <cellStyle name="Heading 3 4" xfId="283"/>
    <cellStyle name="Heading 3 5" xfId="371"/>
    <cellStyle name="Heading 3 6" xfId="409"/>
    <cellStyle name="Heading 3 7" xfId="532"/>
    <cellStyle name="Heading 3 8" xfId="651"/>
    <cellStyle name="Heading 3 9" xfId="769"/>
    <cellStyle name="Heading 4 10" xfId="887"/>
    <cellStyle name="Heading 4 11" xfId="1004"/>
    <cellStyle name="Heading 4 2" xfId="33"/>
    <cellStyle name="Heading 4 2 10" xfId="1033"/>
    <cellStyle name="Heading 4 2 11" xfId="1123"/>
    <cellStyle name="Heading 4 2 2" xfId="104"/>
    <cellStyle name="Heading 4 2 3" xfId="266"/>
    <cellStyle name="Heading 4 2 4" xfId="354"/>
    <cellStyle name="Heading 4 2 5" xfId="442"/>
    <cellStyle name="Heading 4 2 6" xfId="561"/>
    <cellStyle name="Heading 4 2 7" xfId="680"/>
    <cellStyle name="Heading 4 2 8" xfId="798"/>
    <cellStyle name="Heading 4 2 9" xfId="916"/>
    <cellStyle name="Heading 4 3" xfId="194"/>
    <cellStyle name="Heading 4 4" xfId="282"/>
    <cellStyle name="Heading 4 5" xfId="370"/>
    <cellStyle name="Heading 4 6" xfId="259"/>
    <cellStyle name="Heading 4 7" xfId="530"/>
    <cellStyle name="Heading 4 8" xfId="649"/>
    <cellStyle name="Heading 4 9" xfId="767"/>
    <cellStyle name="Input 10" xfId="885"/>
    <cellStyle name="Input 11" xfId="1002"/>
    <cellStyle name="Input 12" xfId="1203"/>
    <cellStyle name="Input 2" xfId="34"/>
    <cellStyle name="Input 2 10" xfId="1034"/>
    <cellStyle name="Input 2 11" xfId="1124"/>
    <cellStyle name="Input 2 2" xfId="105"/>
    <cellStyle name="Input 2 3" xfId="267"/>
    <cellStyle name="Input 2 4" xfId="355"/>
    <cellStyle name="Input 2 5" xfId="443"/>
    <cellStyle name="Input 2 6" xfId="562"/>
    <cellStyle name="Input 2 7" xfId="681"/>
    <cellStyle name="Input 2 8" xfId="799"/>
    <cellStyle name="Input 2 9" xfId="917"/>
    <cellStyle name="Input 3" xfId="195"/>
    <cellStyle name="Input 4" xfId="281"/>
    <cellStyle name="Input 5" xfId="369"/>
    <cellStyle name="Input 6" xfId="258"/>
    <cellStyle name="Input 7" xfId="529"/>
    <cellStyle name="Input 8" xfId="648"/>
    <cellStyle name="Input 9" xfId="766"/>
    <cellStyle name="Linked Cell 10" xfId="884"/>
    <cellStyle name="Linked Cell 11" xfId="1001"/>
    <cellStyle name="Linked Cell 2" xfId="35"/>
    <cellStyle name="Linked Cell 2 10" xfId="1035"/>
    <cellStyle name="Linked Cell 2 11" xfId="1125"/>
    <cellStyle name="Linked Cell 2 2" xfId="106"/>
    <cellStyle name="Linked Cell 2 3" xfId="268"/>
    <cellStyle name="Linked Cell 2 4" xfId="356"/>
    <cellStyle name="Linked Cell 2 5" xfId="444"/>
    <cellStyle name="Linked Cell 2 6" xfId="563"/>
    <cellStyle name="Linked Cell 2 7" xfId="682"/>
    <cellStyle name="Linked Cell 2 8" xfId="800"/>
    <cellStyle name="Linked Cell 2 9" xfId="918"/>
    <cellStyle name="Linked Cell 3" xfId="196"/>
    <cellStyle name="Linked Cell 4" xfId="280"/>
    <cellStyle name="Linked Cell 5" xfId="368"/>
    <cellStyle name="Linked Cell 6" xfId="257"/>
    <cellStyle name="Linked Cell 7" xfId="528"/>
    <cellStyle name="Linked Cell 8" xfId="647"/>
    <cellStyle name="Linked Cell 9" xfId="765"/>
    <cellStyle name="Neutral 10" xfId="883"/>
    <cellStyle name="Neutral 11" xfId="1000"/>
    <cellStyle name="Neutral 2" xfId="36"/>
    <cellStyle name="Neutral 2 10" xfId="1036"/>
    <cellStyle name="Neutral 2 11" xfId="1126"/>
    <cellStyle name="Neutral 2 2" xfId="107"/>
    <cellStyle name="Neutral 2 3" xfId="269"/>
    <cellStyle name="Neutral 2 4" xfId="357"/>
    <cellStyle name="Neutral 2 5" xfId="445"/>
    <cellStyle name="Neutral 2 6" xfId="564"/>
    <cellStyle name="Neutral 2 7" xfId="683"/>
    <cellStyle name="Neutral 2 8" xfId="801"/>
    <cellStyle name="Neutral 2 9" xfId="919"/>
    <cellStyle name="Neutral 3" xfId="197"/>
    <cellStyle name="Neutral 4" xfId="279"/>
    <cellStyle name="Neutral 5" xfId="367"/>
    <cellStyle name="Neutral 6" xfId="345"/>
    <cellStyle name="Neutral 7" xfId="526"/>
    <cellStyle name="Neutral 8" xfId="645"/>
    <cellStyle name="Neutral 9" xfId="763"/>
    <cellStyle name="Normal" xfId="0" builtinId="0"/>
    <cellStyle name="Normal 10" xfId="1178"/>
    <cellStyle name="Normal 2" xfId="1173"/>
    <cellStyle name="Normal 2 10" xfId="881"/>
    <cellStyle name="Normal 2 11" xfId="998"/>
    <cellStyle name="Normal 2 12" xfId="1204"/>
    <cellStyle name="Normal 2 13" xfId="1205"/>
    <cellStyle name="Normal 2 14" xfId="1206"/>
    <cellStyle name="Normal 2 15" xfId="1207"/>
    <cellStyle name="Normal 2 16" xfId="1208"/>
    <cellStyle name="Normal 2 17" xfId="1209"/>
    <cellStyle name="Normal 2 18" xfId="1210"/>
    <cellStyle name="Normal 2 19" xfId="1211"/>
    <cellStyle name="Normal 2 2" xfId="37"/>
    <cellStyle name="Normal 2 20" xfId="1212"/>
    <cellStyle name="Normal 2 21" xfId="1213"/>
    <cellStyle name="Normal 2 22" xfId="1214"/>
    <cellStyle name="Normal 2 23" xfId="1215"/>
    <cellStyle name="Normal 2 24" xfId="1216"/>
    <cellStyle name="Normal 2 25" xfId="1217"/>
    <cellStyle name="Normal 2 26" xfId="1218"/>
    <cellStyle name="Normal 2 27" xfId="1219"/>
    <cellStyle name="Normal 2 28" xfId="1220"/>
    <cellStyle name="Normal 2 29" xfId="1221"/>
    <cellStyle name="Normal 2 3" xfId="198"/>
    <cellStyle name="Normal 2 30" xfId="1222"/>
    <cellStyle name="Normal 2 31" xfId="108"/>
    <cellStyle name="Normal 2 31 2" xfId="1223"/>
    <cellStyle name="Normal 2 31 2 2" xfId="1224"/>
    <cellStyle name="Normal 2 31 2 3" xfId="1225"/>
    <cellStyle name="Normal 2 31 2_Circuits" xfId="1226"/>
    <cellStyle name="Normal 2 31 3" xfId="1227"/>
    <cellStyle name="Normal 2 31_Circuits" xfId="1228"/>
    <cellStyle name="Normal 2 32" xfId="1229"/>
    <cellStyle name="Normal 2 4" xfId="278"/>
    <cellStyle name="Normal 2 5" xfId="366"/>
    <cellStyle name="Normal 2 6" xfId="346"/>
    <cellStyle name="Normal 2 7" xfId="525"/>
    <cellStyle name="Normal 2 8" xfId="644"/>
    <cellStyle name="Normal 2 9" xfId="762"/>
    <cellStyle name="Normal 2_Circuits" xfId="1230"/>
    <cellStyle name="Normal 20" xfId="109"/>
    <cellStyle name="Normal 21" xfId="110"/>
    <cellStyle name="Normal 21 2" xfId="1231"/>
    <cellStyle name="Normal 21 3" xfId="1232"/>
    <cellStyle name="Normal 29" xfId="1233"/>
    <cellStyle name="Normal 3" xfId="111"/>
    <cellStyle name="Normal 3 2" xfId="1235"/>
    <cellStyle name="Normal 3 2 2" xfId="1236"/>
    <cellStyle name="Normal 3 3" xfId="1237"/>
    <cellStyle name="Normal 3 3 2" xfId="1238"/>
    <cellStyle name="Normal 3 4" xfId="1239"/>
    <cellStyle name="Normal 3 5" xfId="1234"/>
    <cellStyle name="Normal 3_Circuits" xfId="1240"/>
    <cellStyle name="Normal 31" xfId="44"/>
    <cellStyle name="Normal 39" xfId="112"/>
    <cellStyle name="Normal 39 2" xfId="1241"/>
    <cellStyle name="Normal 39 2 2" xfId="1242"/>
    <cellStyle name="Normal 39 2 3" xfId="1243"/>
    <cellStyle name="Normal 39 2_Circuits" xfId="1244"/>
    <cellStyle name="Normal 39 3" xfId="1245"/>
    <cellStyle name="Normal 39_Circuits" xfId="1246"/>
    <cellStyle name="Normal 4" xfId="113"/>
    <cellStyle name="Normal 5" xfId="1174"/>
    <cellStyle name="Normal 6" xfId="316"/>
    <cellStyle name="Normal 7" xfId="404"/>
    <cellStyle name="Normal 8" xfId="473"/>
    <cellStyle name="Normal 9" xfId="613"/>
    <cellStyle name="Normal_Template WILKS Tariff Model" xfId="38"/>
    <cellStyle name="Note 10" xfId="879"/>
    <cellStyle name="Note 11" xfId="997"/>
    <cellStyle name="Note 12" xfId="1247"/>
    <cellStyle name="Note 2" xfId="39"/>
    <cellStyle name="Note 2 10" xfId="1043"/>
    <cellStyle name="Note 2 11" xfId="1127"/>
    <cellStyle name="Note 2 12" xfId="1248"/>
    <cellStyle name="Note 2 2" xfId="114"/>
    <cellStyle name="Note 2 3" xfId="274"/>
    <cellStyle name="Note 2 4" xfId="362"/>
    <cellStyle name="Note 2 5" xfId="452"/>
    <cellStyle name="Note 2 6" xfId="571"/>
    <cellStyle name="Note 2 7" xfId="690"/>
    <cellStyle name="Note 2 8" xfId="808"/>
    <cellStyle name="Note 2 9" xfId="926"/>
    <cellStyle name="Note 3" xfId="200"/>
    <cellStyle name="Note 3 2" xfId="1249"/>
    <cellStyle name="Note 4" xfId="206"/>
    <cellStyle name="Note 5" xfId="270"/>
    <cellStyle name="Note 6" xfId="348"/>
    <cellStyle name="Note 7" xfId="505"/>
    <cellStyle name="Note 8" xfId="624"/>
    <cellStyle name="Note 9" xfId="742"/>
    <cellStyle name="Output 10" xfId="860"/>
    <cellStyle name="Output 11" xfId="978"/>
    <cellStyle name="Output 12" xfId="1250"/>
    <cellStyle name="Output 2" xfId="40"/>
    <cellStyle name="Output 2 10" xfId="1044"/>
    <cellStyle name="Output 2 11" xfId="1128"/>
    <cellStyle name="Output 2 2" xfId="115"/>
    <cellStyle name="Output 2 3" xfId="275"/>
    <cellStyle name="Output 2 4" xfId="363"/>
    <cellStyle name="Output 2 5" xfId="453"/>
    <cellStyle name="Output 2 6" xfId="572"/>
    <cellStyle name="Output 2 7" xfId="691"/>
    <cellStyle name="Output 2 8" xfId="809"/>
    <cellStyle name="Output 2 9" xfId="927"/>
    <cellStyle name="Output 3" xfId="201"/>
    <cellStyle name="Output 4" xfId="199"/>
    <cellStyle name="Output 5" xfId="277"/>
    <cellStyle name="Output 6" xfId="496"/>
    <cellStyle name="Output 7" xfId="504"/>
    <cellStyle name="Output 8" xfId="623"/>
    <cellStyle name="Output 9" xfId="741"/>
    <cellStyle name="Percent" xfId="1168" builtinId="5"/>
    <cellStyle name="Percent 2" xfId="1175"/>
    <cellStyle name="Percent 2 10" xfId="1045"/>
    <cellStyle name="Percent 2 11" xfId="1129"/>
    <cellStyle name="Percent 2 12" xfId="1252"/>
    <cellStyle name="Percent 2 2" xfId="116"/>
    <cellStyle name="Percent 2 3" xfId="276"/>
    <cellStyle name="Percent 2 3 2" xfId="1253"/>
    <cellStyle name="Percent 2 4" xfId="364"/>
    <cellStyle name="Percent 2 5" xfId="454"/>
    <cellStyle name="Percent 2 6" xfId="573"/>
    <cellStyle name="Percent 2 7" xfId="692"/>
    <cellStyle name="Percent 2 8" xfId="810"/>
    <cellStyle name="Percent 2 9" xfId="928"/>
    <cellStyle name="Percent 3" xfId="1176"/>
    <cellStyle name="Percent 4" xfId="1177"/>
    <cellStyle name="Percent 5" xfId="1251"/>
    <cellStyle name="rowfield" xfId="1254"/>
    <cellStyle name="SAPBEXaggData" xfId="117"/>
    <cellStyle name="SAPBEXaggData 2" xfId="455"/>
    <cellStyle name="SAPBEXaggData 3" xfId="574"/>
    <cellStyle name="SAPBEXaggData 4" xfId="693"/>
    <cellStyle name="SAPBEXaggData 5" xfId="811"/>
    <cellStyle name="SAPBEXaggData 6" xfId="929"/>
    <cellStyle name="SAPBEXaggData 7" xfId="1046"/>
    <cellStyle name="SAPBEXaggData 8" xfId="1130"/>
    <cellStyle name="SAPBEXaggDataEmph" xfId="118"/>
    <cellStyle name="SAPBEXaggDataEmph 2" xfId="456"/>
    <cellStyle name="SAPBEXaggDataEmph 3" xfId="575"/>
    <cellStyle name="SAPBEXaggDataEmph 4" xfId="694"/>
    <cellStyle name="SAPBEXaggDataEmph 5" xfId="812"/>
    <cellStyle name="SAPBEXaggDataEmph 6" xfId="930"/>
    <cellStyle name="SAPBEXaggDataEmph 7" xfId="1047"/>
    <cellStyle name="SAPBEXaggDataEmph 8" xfId="1131"/>
    <cellStyle name="SAPBEXaggItem" xfId="119"/>
    <cellStyle name="SAPBEXaggItem 2" xfId="457"/>
    <cellStyle name="SAPBEXaggItem 3" xfId="576"/>
    <cellStyle name="SAPBEXaggItem 4" xfId="695"/>
    <cellStyle name="SAPBEXaggItem 5" xfId="813"/>
    <cellStyle name="SAPBEXaggItem 6" xfId="931"/>
    <cellStyle name="SAPBEXaggItem 7" xfId="1048"/>
    <cellStyle name="SAPBEXaggItem 8" xfId="1132"/>
    <cellStyle name="SAPBEXaggItemX" xfId="120"/>
    <cellStyle name="SAPBEXaggItemX 2" xfId="458"/>
    <cellStyle name="SAPBEXaggItemX 3" xfId="577"/>
    <cellStyle name="SAPBEXaggItemX 4" xfId="696"/>
    <cellStyle name="SAPBEXaggItemX 5" xfId="814"/>
    <cellStyle name="SAPBEXaggItemX 6" xfId="932"/>
    <cellStyle name="SAPBEXaggItemX 7" xfId="1049"/>
    <cellStyle name="SAPBEXaggItemX 8" xfId="1133"/>
    <cellStyle name="SAPBEXchaText" xfId="121"/>
    <cellStyle name="SAPBEXexcBad7" xfId="122"/>
    <cellStyle name="SAPBEXexcBad7 2" xfId="460"/>
    <cellStyle name="SAPBEXexcBad7 3" xfId="579"/>
    <cellStyle name="SAPBEXexcBad7 4" xfId="698"/>
    <cellStyle name="SAPBEXexcBad7 5" xfId="816"/>
    <cellStyle name="SAPBEXexcBad7 6" xfId="934"/>
    <cellStyle name="SAPBEXexcBad7 7" xfId="1051"/>
    <cellStyle name="SAPBEXexcBad7 8" xfId="1134"/>
    <cellStyle name="SAPBEXexcBad8" xfId="123"/>
    <cellStyle name="SAPBEXexcBad8 2" xfId="461"/>
    <cellStyle name="SAPBEXexcBad8 3" xfId="580"/>
    <cellStyle name="SAPBEXexcBad8 4" xfId="699"/>
    <cellStyle name="SAPBEXexcBad8 5" xfId="817"/>
    <cellStyle name="SAPBEXexcBad8 6" xfId="935"/>
    <cellStyle name="SAPBEXexcBad8 7" xfId="1052"/>
    <cellStyle name="SAPBEXexcBad8 8" xfId="1135"/>
    <cellStyle name="SAPBEXexcBad9" xfId="124"/>
    <cellStyle name="SAPBEXexcBad9 2" xfId="462"/>
    <cellStyle name="SAPBEXexcBad9 3" xfId="581"/>
    <cellStyle name="SAPBEXexcBad9 4" xfId="700"/>
    <cellStyle name="SAPBEXexcBad9 5" xfId="818"/>
    <cellStyle name="SAPBEXexcBad9 6" xfId="936"/>
    <cellStyle name="SAPBEXexcBad9 7" xfId="1053"/>
    <cellStyle name="SAPBEXexcBad9 8" xfId="1136"/>
    <cellStyle name="SAPBEXexcCritical4" xfId="125"/>
    <cellStyle name="SAPBEXexcCritical4 2" xfId="463"/>
    <cellStyle name="SAPBEXexcCritical4 3" xfId="582"/>
    <cellStyle name="SAPBEXexcCritical4 4" xfId="701"/>
    <cellStyle name="SAPBEXexcCritical4 5" xfId="819"/>
    <cellStyle name="SAPBEXexcCritical4 6" xfId="937"/>
    <cellStyle name="SAPBEXexcCritical4 7" xfId="1054"/>
    <cellStyle name="SAPBEXexcCritical4 8" xfId="1137"/>
    <cellStyle name="SAPBEXexcCritical5" xfId="126"/>
    <cellStyle name="SAPBEXexcCritical5 2" xfId="464"/>
    <cellStyle name="SAPBEXexcCritical5 3" xfId="583"/>
    <cellStyle name="SAPBEXexcCritical5 4" xfId="702"/>
    <cellStyle name="SAPBEXexcCritical5 5" xfId="820"/>
    <cellStyle name="SAPBEXexcCritical5 6" xfId="938"/>
    <cellStyle name="SAPBEXexcCritical5 7" xfId="1055"/>
    <cellStyle name="SAPBEXexcCritical5 8" xfId="1138"/>
    <cellStyle name="SAPBEXexcCritical6" xfId="127"/>
    <cellStyle name="SAPBEXexcCritical6 2" xfId="465"/>
    <cellStyle name="SAPBEXexcCritical6 3" xfId="584"/>
    <cellStyle name="SAPBEXexcCritical6 4" xfId="703"/>
    <cellStyle name="SAPBEXexcCritical6 5" xfId="821"/>
    <cellStyle name="SAPBEXexcCritical6 6" xfId="939"/>
    <cellStyle name="SAPBEXexcCritical6 7" xfId="1056"/>
    <cellStyle name="SAPBEXexcCritical6 8" xfId="1139"/>
    <cellStyle name="SAPBEXexcGood1" xfId="128"/>
    <cellStyle name="SAPBEXexcGood1 2" xfId="466"/>
    <cellStyle name="SAPBEXexcGood1 3" xfId="585"/>
    <cellStyle name="SAPBEXexcGood1 4" xfId="704"/>
    <cellStyle name="SAPBEXexcGood1 5" xfId="822"/>
    <cellStyle name="SAPBEXexcGood1 6" xfId="940"/>
    <cellStyle name="SAPBEXexcGood1 7" xfId="1057"/>
    <cellStyle name="SAPBEXexcGood1 8" xfId="1140"/>
    <cellStyle name="SAPBEXexcGood2" xfId="129"/>
    <cellStyle name="SAPBEXexcGood2 2" xfId="467"/>
    <cellStyle name="SAPBEXexcGood2 3" xfId="586"/>
    <cellStyle name="SAPBEXexcGood2 4" xfId="705"/>
    <cellStyle name="SAPBEXexcGood2 5" xfId="823"/>
    <cellStyle name="SAPBEXexcGood2 6" xfId="941"/>
    <cellStyle name="SAPBEXexcGood2 7" xfId="1058"/>
    <cellStyle name="SAPBEXexcGood2 8" xfId="1141"/>
    <cellStyle name="SAPBEXexcGood3" xfId="130"/>
    <cellStyle name="SAPBEXexcGood3 2" xfId="468"/>
    <cellStyle name="SAPBEXexcGood3 3" xfId="587"/>
    <cellStyle name="SAPBEXexcGood3 4" xfId="706"/>
    <cellStyle name="SAPBEXexcGood3 5" xfId="824"/>
    <cellStyle name="SAPBEXexcGood3 6" xfId="942"/>
    <cellStyle name="SAPBEXexcGood3 7" xfId="1059"/>
    <cellStyle name="SAPBEXexcGood3 8" xfId="1142"/>
    <cellStyle name="SAPBEXfilterDrill" xfId="131"/>
    <cellStyle name="SAPBEXfilterItem" xfId="132"/>
    <cellStyle name="SAPBEXfilterText" xfId="133"/>
    <cellStyle name="SAPBEXformats" xfId="134"/>
    <cellStyle name="SAPBEXformats 2" xfId="472"/>
    <cellStyle name="SAPBEXformats 3" xfId="591"/>
    <cellStyle name="SAPBEXformats 4" xfId="710"/>
    <cellStyle name="SAPBEXformats 5" xfId="828"/>
    <cellStyle name="SAPBEXformats 6" xfId="946"/>
    <cellStyle name="SAPBEXformats 7" xfId="1063"/>
    <cellStyle name="SAPBEXformats 8" xfId="1143"/>
    <cellStyle name="SAPBEXheaderItem" xfId="135"/>
    <cellStyle name="SAPBEXheaderText" xfId="136"/>
    <cellStyle name="SAPBEXHLevel0" xfId="137"/>
    <cellStyle name="SAPBEXHLevel0 2" xfId="474"/>
    <cellStyle name="SAPBEXHLevel0 3" xfId="594"/>
    <cellStyle name="SAPBEXHLevel0 4" xfId="713"/>
    <cellStyle name="SAPBEXHLevel0 5" xfId="831"/>
    <cellStyle name="SAPBEXHLevel0 6" xfId="949"/>
    <cellStyle name="SAPBEXHLevel0 7" xfId="1066"/>
    <cellStyle name="SAPBEXHLevel0 8" xfId="1144"/>
    <cellStyle name="SAPBEXHLevel0X" xfId="138"/>
    <cellStyle name="SAPBEXHLevel0X 2" xfId="475"/>
    <cellStyle name="SAPBEXHLevel0X 3" xfId="595"/>
    <cellStyle name="SAPBEXHLevel0X 4" xfId="714"/>
    <cellStyle name="SAPBEXHLevel0X 5" xfId="832"/>
    <cellStyle name="SAPBEXHLevel0X 6" xfId="950"/>
    <cellStyle name="SAPBEXHLevel0X 7" xfId="1067"/>
    <cellStyle name="SAPBEXHLevel0X 8" xfId="1145"/>
    <cellStyle name="SAPBEXHLevel1" xfId="139"/>
    <cellStyle name="SAPBEXHLevel1 2" xfId="476"/>
    <cellStyle name="SAPBEXHLevel1 3" xfId="596"/>
    <cellStyle name="SAPBEXHLevel1 4" xfId="715"/>
    <cellStyle name="SAPBEXHLevel1 5" xfId="833"/>
    <cellStyle name="SAPBEXHLevel1 6" xfId="951"/>
    <cellStyle name="SAPBEXHLevel1 7" xfId="1068"/>
    <cellStyle name="SAPBEXHLevel1 8" xfId="1146"/>
    <cellStyle name="SAPBEXHLevel1X" xfId="140"/>
    <cellStyle name="SAPBEXHLevel1X 2" xfId="477"/>
    <cellStyle name="SAPBEXHLevel1X 3" xfId="597"/>
    <cellStyle name="SAPBEXHLevel1X 4" xfId="716"/>
    <cellStyle name="SAPBEXHLevel1X 5" xfId="834"/>
    <cellStyle name="SAPBEXHLevel1X 6" xfId="952"/>
    <cellStyle name="SAPBEXHLevel1X 7" xfId="1069"/>
    <cellStyle name="SAPBEXHLevel1X 8" xfId="1147"/>
    <cellStyle name="SAPBEXHLevel2" xfId="141"/>
    <cellStyle name="SAPBEXHLevel2 2" xfId="478"/>
    <cellStyle name="SAPBEXHLevel2 3" xfId="598"/>
    <cellStyle name="SAPBEXHLevel2 4" xfId="717"/>
    <cellStyle name="SAPBEXHLevel2 5" xfId="835"/>
    <cellStyle name="SAPBEXHLevel2 6" xfId="953"/>
    <cellStyle name="SAPBEXHLevel2 7" xfId="1070"/>
    <cellStyle name="SAPBEXHLevel2 8" xfId="1148"/>
    <cellStyle name="SAPBEXHLevel2X" xfId="142"/>
    <cellStyle name="SAPBEXHLevel2X 2" xfId="479"/>
    <cellStyle name="SAPBEXHLevel2X 3" xfId="599"/>
    <cellStyle name="SAPBEXHLevel2X 4" xfId="718"/>
    <cellStyle name="SAPBEXHLevel2X 5" xfId="836"/>
    <cellStyle name="SAPBEXHLevel2X 6" xfId="954"/>
    <cellStyle name="SAPBEXHLevel2X 7" xfId="1071"/>
    <cellStyle name="SAPBEXHLevel2X 8" xfId="1149"/>
    <cellStyle name="SAPBEXHLevel3" xfId="143"/>
    <cellStyle name="SAPBEXHLevel3 2" xfId="480"/>
    <cellStyle name="SAPBEXHLevel3 3" xfId="600"/>
    <cellStyle name="SAPBEXHLevel3 4" xfId="719"/>
    <cellStyle name="SAPBEXHLevel3 5" xfId="837"/>
    <cellStyle name="SAPBEXHLevel3 6" xfId="955"/>
    <cellStyle name="SAPBEXHLevel3 7" xfId="1072"/>
    <cellStyle name="SAPBEXHLevel3 8" xfId="1150"/>
    <cellStyle name="SAPBEXHLevel3X" xfId="144"/>
    <cellStyle name="SAPBEXHLevel3X 2" xfId="481"/>
    <cellStyle name="SAPBEXHLevel3X 3" xfId="601"/>
    <cellStyle name="SAPBEXHLevel3X 4" xfId="720"/>
    <cellStyle name="SAPBEXHLevel3X 5" xfId="838"/>
    <cellStyle name="SAPBEXHLevel3X 6" xfId="956"/>
    <cellStyle name="SAPBEXHLevel3X 7" xfId="1073"/>
    <cellStyle name="SAPBEXHLevel3X 8" xfId="1151"/>
    <cellStyle name="SAPBEXinputData" xfId="145"/>
    <cellStyle name="SAPBEXinputData 10" xfId="1074"/>
    <cellStyle name="SAPBEXinputData 11" xfId="1152"/>
    <cellStyle name="SAPBEXinputData 2" xfId="161"/>
    <cellStyle name="SAPBEXinputData 2 10" xfId="1165"/>
    <cellStyle name="SAPBEXinputData 2 2" xfId="320"/>
    <cellStyle name="SAPBEXinputData 2 3" xfId="408"/>
    <cellStyle name="SAPBEXinputData 2 4" xfId="495"/>
    <cellStyle name="SAPBEXinputData 2 5" xfId="617"/>
    <cellStyle name="SAPBEXinputData 2 6" xfId="735"/>
    <cellStyle name="SAPBEXinputData 2 7" xfId="853"/>
    <cellStyle name="SAPBEXinputData 2 8" xfId="972"/>
    <cellStyle name="SAPBEXinputData 2 9" xfId="1089"/>
    <cellStyle name="SAPBEXinputData 3" xfId="305"/>
    <cellStyle name="SAPBEXinputData 4" xfId="393"/>
    <cellStyle name="SAPBEXinputData 5" xfId="482"/>
    <cellStyle name="SAPBEXinputData 6" xfId="602"/>
    <cellStyle name="SAPBEXinputData 7" xfId="721"/>
    <cellStyle name="SAPBEXinputData 8" xfId="839"/>
    <cellStyle name="SAPBEXinputData 9" xfId="957"/>
    <cellStyle name="SAPBEXresData" xfId="146"/>
    <cellStyle name="SAPBEXresData 2" xfId="483"/>
    <cellStyle name="SAPBEXresData 3" xfId="603"/>
    <cellStyle name="SAPBEXresData 4" xfId="722"/>
    <cellStyle name="SAPBEXresData 5" xfId="840"/>
    <cellStyle name="SAPBEXresData 6" xfId="958"/>
    <cellStyle name="SAPBEXresData 7" xfId="1075"/>
    <cellStyle name="SAPBEXresData 8" xfId="1153"/>
    <cellStyle name="SAPBEXresDataEmph" xfId="147"/>
    <cellStyle name="SAPBEXresDataEmph 2" xfId="484"/>
    <cellStyle name="SAPBEXresDataEmph 3" xfId="604"/>
    <cellStyle name="SAPBEXresDataEmph 4" xfId="723"/>
    <cellStyle name="SAPBEXresDataEmph 5" xfId="841"/>
    <cellStyle name="SAPBEXresDataEmph 6" xfId="959"/>
    <cellStyle name="SAPBEXresDataEmph 7" xfId="1076"/>
    <cellStyle name="SAPBEXresDataEmph 8" xfId="1154"/>
    <cellStyle name="SAPBEXresItem" xfId="148"/>
    <cellStyle name="SAPBEXresItem 2" xfId="485"/>
    <cellStyle name="SAPBEXresItem 3" xfId="605"/>
    <cellStyle name="SAPBEXresItem 4" xfId="724"/>
    <cellStyle name="SAPBEXresItem 5" xfId="842"/>
    <cellStyle name="SAPBEXresItem 6" xfId="960"/>
    <cellStyle name="SAPBEXresItem 7" xfId="1077"/>
    <cellStyle name="SAPBEXresItem 8" xfId="1155"/>
    <cellStyle name="SAPBEXresItemX" xfId="149"/>
    <cellStyle name="SAPBEXresItemX 2" xfId="486"/>
    <cellStyle name="SAPBEXresItemX 3" xfId="606"/>
    <cellStyle name="SAPBEXresItemX 4" xfId="725"/>
    <cellStyle name="SAPBEXresItemX 5" xfId="843"/>
    <cellStyle name="SAPBEXresItemX 6" xfId="961"/>
    <cellStyle name="SAPBEXresItemX 7" xfId="1078"/>
    <cellStyle name="SAPBEXresItemX 8" xfId="1156"/>
    <cellStyle name="SAPBEXstdData" xfId="150"/>
    <cellStyle name="SAPBEXstdData 2" xfId="487"/>
    <cellStyle name="SAPBEXstdData 3" xfId="607"/>
    <cellStyle name="SAPBEXstdData 4" xfId="726"/>
    <cellStyle name="SAPBEXstdData 5" xfId="844"/>
    <cellStyle name="SAPBEXstdData 6" xfId="962"/>
    <cellStyle name="SAPBEXstdData 7" xfId="1079"/>
    <cellStyle name="SAPBEXstdData 8" xfId="1157"/>
    <cellStyle name="SAPBEXstdDataEmph" xfId="151"/>
    <cellStyle name="SAPBEXstdDataEmph 2" xfId="488"/>
    <cellStyle name="SAPBEXstdDataEmph 3" xfId="608"/>
    <cellStyle name="SAPBEXstdDataEmph 4" xfId="727"/>
    <cellStyle name="SAPBEXstdDataEmph 5" xfId="845"/>
    <cellStyle name="SAPBEXstdDataEmph 6" xfId="963"/>
    <cellStyle name="SAPBEXstdDataEmph 7" xfId="1080"/>
    <cellStyle name="SAPBEXstdDataEmph 8" xfId="1158"/>
    <cellStyle name="SAPBEXstdItem" xfId="152"/>
    <cellStyle name="SAPBEXstdItem 2" xfId="489"/>
    <cellStyle name="SAPBEXstdItem 3" xfId="609"/>
    <cellStyle name="SAPBEXstdItem 4" xfId="728"/>
    <cellStyle name="SAPBEXstdItem 5" xfId="846"/>
    <cellStyle name="SAPBEXstdItem 6" xfId="964"/>
    <cellStyle name="SAPBEXstdItem 7" xfId="1081"/>
    <cellStyle name="SAPBEXstdItem 8" xfId="1159"/>
    <cellStyle name="SAPBEXstdItemX" xfId="153"/>
    <cellStyle name="SAPBEXstdItemX 2" xfId="490"/>
    <cellStyle name="SAPBEXstdItemX 3" xfId="610"/>
    <cellStyle name="SAPBEXstdItemX 4" xfId="729"/>
    <cellStyle name="SAPBEXstdItemX 5" xfId="847"/>
    <cellStyle name="SAPBEXstdItemX 6" xfId="965"/>
    <cellStyle name="SAPBEXstdItemX 7" xfId="1082"/>
    <cellStyle name="SAPBEXstdItemX 8" xfId="1160"/>
    <cellStyle name="SAPBEXtitle" xfId="154"/>
    <cellStyle name="SAPBEXundefined" xfId="155"/>
    <cellStyle name="SAPBEXundefined 2" xfId="491"/>
    <cellStyle name="SAPBEXundefined 3" xfId="612"/>
    <cellStyle name="SAPBEXundefined 4" xfId="731"/>
    <cellStyle name="SAPBEXundefined 5" xfId="849"/>
    <cellStyle name="SAPBEXundefined 6" xfId="967"/>
    <cellStyle name="SAPBEXundefined 7" xfId="1084"/>
    <cellStyle name="SAPBEXundefined 8" xfId="1161"/>
    <cellStyle name="Sheet Title" xfId="156"/>
    <cellStyle name="Style 1" xfId="157"/>
    <cellStyle name="Title 10" xfId="859"/>
    <cellStyle name="Title 11" xfId="977"/>
    <cellStyle name="Title 2" xfId="41"/>
    <cellStyle name="Title 2 10" xfId="1086"/>
    <cellStyle name="Title 2 11" xfId="1162"/>
    <cellStyle name="Title 2 2" xfId="158"/>
    <cellStyle name="Title 2 3" xfId="317"/>
    <cellStyle name="Title 2 4" xfId="405"/>
    <cellStyle name="Title 2 5" xfId="492"/>
    <cellStyle name="Title 2 6" xfId="614"/>
    <cellStyle name="Title 2 7" xfId="732"/>
    <cellStyle name="Title 2 8" xfId="850"/>
    <cellStyle name="Title 2 9" xfId="969"/>
    <cellStyle name="Title 3" xfId="202"/>
    <cellStyle name="Title 4" xfId="273"/>
    <cellStyle name="Title 5" xfId="361"/>
    <cellStyle name="Title 6" xfId="497"/>
    <cellStyle name="Title 7" xfId="503"/>
    <cellStyle name="Title 8" xfId="622"/>
    <cellStyle name="Title 9" xfId="740"/>
    <cellStyle name="Total 10" xfId="858"/>
    <cellStyle name="Total 11" xfId="976"/>
    <cellStyle name="Total 12" xfId="1255"/>
    <cellStyle name="Total 2" xfId="42"/>
    <cellStyle name="Total 2 10" xfId="1087"/>
    <cellStyle name="Total 2 11" xfId="1163"/>
    <cellStyle name="Total 2 2" xfId="159"/>
    <cellStyle name="Total 2 3" xfId="318"/>
    <cellStyle name="Total 2 4" xfId="406"/>
    <cellStyle name="Total 2 5" xfId="493"/>
    <cellStyle name="Total 2 6" xfId="615"/>
    <cellStyle name="Total 2 7" xfId="733"/>
    <cellStyle name="Total 2 8" xfId="851"/>
    <cellStyle name="Total 2 9" xfId="970"/>
    <cellStyle name="Total 3" xfId="203"/>
    <cellStyle name="Total 4" xfId="272"/>
    <cellStyle name="Total 5" xfId="360"/>
    <cellStyle name="Total 6" xfId="498"/>
    <cellStyle name="Total 7" xfId="502"/>
    <cellStyle name="Total 8" xfId="621"/>
    <cellStyle name="Total 9" xfId="739"/>
    <cellStyle name="Warning Text 10" xfId="857"/>
    <cellStyle name="Warning Text 11" xfId="975"/>
    <cellStyle name="Warning Text 2" xfId="43"/>
    <cellStyle name="Warning Text 2 10" xfId="1088"/>
    <cellStyle name="Warning Text 2 11" xfId="1164"/>
    <cellStyle name="Warning Text 2 2" xfId="160"/>
    <cellStyle name="Warning Text 2 3" xfId="319"/>
    <cellStyle name="Warning Text 2 4" xfId="407"/>
    <cellStyle name="Warning Text 2 5" xfId="494"/>
    <cellStyle name="Warning Text 2 6" xfId="616"/>
    <cellStyle name="Warning Text 2 7" xfId="734"/>
    <cellStyle name="Warning Text 2 8" xfId="852"/>
    <cellStyle name="Warning Text 2 9" xfId="971"/>
    <cellStyle name="Warning Text 3" xfId="204"/>
    <cellStyle name="Warning Text 4" xfId="205"/>
    <cellStyle name="Warning Text 5" xfId="271"/>
    <cellStyle name="Warning Text 6" xfId="499"/>
    <cellStyle name="Warning Text 7" xfId="618"/>
    <cellStyle name="Warning Text 8" xfId="736"/>
    <cellStyle name="Warning Text 9" xfId="854"/>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 in Generation</a:t>
            </a:r>
            <a:r>
              <a:rPr lang="en-US" baseline="0"/>
              <a:t> Tariff July </a:t>
            </a:r>
            <a:r>
              <a:rPr lang="en-US"/>
              <a:t>to October</a:t>
            </a:r>
          </a:p>
        </c:rich>
      </c:tx>
      <c:overlay val="0"/>
    </c:title>
    <c:autoTitleDeleted val="0"/>
    <c:plotArea>
      <c:layout>
        <c:manualLayout>
          <c:layoutTarget val="inner"/>
          <c:xMode val="edge"/>
          <c:yMode val="edge"/>
          <c:x val="8.7617738864523717E-2"/>
          <c:y val="0.16985571890218926"/>
          <c:w val="0.87135930647505411"/>
          <c:h val="0.59493531803535593"/>
        </c:manualLayout>
      </c:layout>
      <c:barChart>
        <c:barDir val="col"/>
        <c:grouping val="clustered"/>
        <c:varyColors val="0"/>
        <c:ser>
          <c:idx val="2"/>
          <c:order val="1"/>
          <c:tx>
            <c:strRef>
              <c:f>'Tables 12 - 14'!$F$5</c:f>
              <c:strCache>
                <c:ptCount val="1"/>
                <c:pt idx="0">
                  <c:v>Change from July forecast</c:v>
                </c:pt>
              </c:strCache>
            </c:strRef>
          </c:tx>
          <c:spPr>
            <a:solidFill>
              <a:schemeClr val="accent1"/>
            </a:solidFill>
          </c:spPr>
          <c:invertIfNegative val="0"/>
          <c:cat>
            <c:numRef>
              <c:f>'Tables 12 - 14'!$B$6:$B$32</c:f>
              <c:numCache>
                <c:formatCode>0_)</c:formatCode>
                <c:ptCount val="2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numCache>
            </c:numRef>
          </c:cat>
          <c:val>
            <c:numRef>
              <c:f>'Tables 12 - 14'!$F$6:$F$32</c:f>
              <c:numCache>
                <c:formatCode>0.00</c:formatCode>
                <c:ptCount val="27"/>
                <c:pt idx="0">
                  <c:v>-1.5473306571920062</c:v>
                </c:pt>
                <c:pt idx="1">
                  <c:v>-1.6380124547790693</c:v>
                </c:pt>
                <c:pt idx="2">
                  <c:v>-1.6561891459395213</c:v>
                </c:pt>
                <c:pt idx="3">
                  <c:v>-1.6703653248803292</c:v>
                </c:pt>
                <c:pt idx="4">
                  <c:v>-1.503918175385806</c:v>
                </c:pt>
                <c:pt idx="5">
                  <c:v>-0.819241533390624</c:v>
                </c:pt>
                <c:pt idx="6">
                  <c:v>0.19962713363687357</c:v>
                </c:pt>
                <c:pt idx="7">
                  <c:v>-1.2834457158002017</c:v>
                </c:pt>
                <c:pt idx="8">
                  <c:v>-1.3393145970093769</c:v>
                </c:pt>
                <c:pt idx="9">
                  <c:v>-1.4202337097686097</c:v>
                </c:pt>
                <c:pt idx="10">
                  <c:v>-1.1742553609704096</c:v>
                </c:pt>
                <c:pt idx="11">
                  <c:v>-1.4668126074621171</c:v>
                </c:pt>
                <c:pt idx="12">
                  <c:v>-1.2762073495516759</c:v>
                </c:pt>
                <c:pt idx="13">
                  <c:v>-1.5447721446950693</c:v>
                </c:pt>
                <c:pt idx="14">
                  <c:v>-1.3213798495852345</c:v>
                </c:pt>
                <c:pt idx="15">
                  <c:v>-1.1576444773016128</c:v>
                </c:pt>
                <c:pt idx="16">
                  <c:v>-1.1940156681242113</c:v>
                </c:pt>
                <c:pt idx="17">
                  <c:v>-1.1930497170582668</c:v>
                </c:pt>
                <c:pt idx="18">
                  <c:v>-1.0621860675244958</c:v>
                </c:pt>
                <c:pt idx="19">
                  <c:v>-1.0733067036093082</c:v>
                </c:pt>
                <c:pt idx="20">
                  <c:v>-1.2283874166676303</c:v>
                </c:pt>
                <c:pt idx="21">
                  <c:v>-1.2029727691166121</c:v>
                </c:pt>
                <c:pt idx="22">
                  <c:v>-1.1699377345729491</c:v>
                </c:pt>
                <c:pt idx="23">
                  <c:v>-1.1446949156123774</c:v>
                </c:pt>
                <c:pt idx="24">
                  <c:v>-1.172264451056944</c:v>
                </c:pt>
                <c:pt idx="25">
                  <c:v>-1.1790672657818213</c:v>
                </c:pt>
                <c:pt idx="26">
                  <c:v>-1.1822294025240563</c:v>
                </c:pt>
              </c:numCache>
            </c:numRef>
          </c:val>
        </c:ser>
        <c:dLbls>
          <c:showLegendKey val="0"/>
          <c:showVal val="0"/>
          <c:showCatName val="0"/>
          <c:showSerName val="0"/>
          <c:showPercent val="0"/>
          <c:showBubbleSize val="0"/>
        </c:dLbls>
        <c:gapWidth val="150"/>
        <c:axId val="114199168"/>
        <c:axId val="149641472"/>
      </c:barChart>
      <c:lineChart>
        <c:grouping val="standard"/>
        <c:varyColors val="0"/>
        <c:ser>
          <c:idx val="0"/>
          <c:order val="0"/>
          <c:tx>
            <c:v>Change in Residual</c:v>
          </c:tx>
          <c:spPr>
            <a:ln>
              <a:solidFill>
                <a:srgbClr val="FF0000"/>
              </a:solidFill>
              <a:prstDash val="sysDash"/>
            </a:ln>
          </c:spPr>
          <c:marker>
            <c:symbol val="none"/>
          </c:marker>
          <c:val>
            <c:numRef>
              <c:f>'Tables 12 - 14'!$G$6:$G$32</c:f>
              <c:numCache>
                <c:formatCode>#,##0.00_ ;\-#,##0.00\ </c:formatCode>
                <c:ptCount val="27"/>
                <c:pt idx="0">
                  <c:v>-1.1517338644492412</c:v>
                </c:pt>
                <c:pt idx="1">
                  <c:v>-1.1517338644492412</c:v>
                </c:pt>
                <c:pt idx="2">
                  <c:v>-1.1517338644492412</c:v>
                </c:pt>
                <c:pt idx="3">
                  <c:v>-1.1517338644492412</c:v>
                </c:pt>
                <c:pt idx="4">
                  <c:v>-1.1517338644492412</c:v>
                </c:pt>
                <c:pt idx="5">
                  <c:v>-1.1517338644492412</c:v>
                </c:pt>
                <c:pt idx="6">
                  <c:v>-1.1517338644492412</c:v>
                </c:pt>
                <c:pt idx="7">
                  <c:v>-1.1517338644492412</c:v>
                </c:pt>
                <c:pt idx="8">
                  <c:v>-1.1517338644492412</c:v>
                </c:pt>
                <c:pt idx="9">
                  <c:v>-1.1517338644492412</c:v>
                </c:pt>
                <c:pt idx="10">
                  <c:v>-1.1517338644492412</c:v>
                </c:pt>
                <c:pt idx="11">
                  <c:v>-1.1517338644492412</c:v>
                </c:pt>
                <c:pt idx="12">
                  <c:v>-1.1517338644492412</c:v>
                </c:pt>
                <c:pt idx="13">
                  <c:v>-1.1517338644492412</c:v>
                </c:pt>
                <c:pt idx="14">
                  <c:v>-1.1517338644492412</c:v>
                </c:pt>
                <c:pt idx="15">
                  <c:v>-1.1517338644492412</c:v>
                </c:pt>
                <c:pt idx="16">
                  <c:v>-1.1517338644492412</c:v>
                </c:pt>
                <c:pt idx="17">
                  <c:v>-1.1517338644492412</c:v>
                </c:pt>
                <c:pt idx="18">
                  <c:v>-1.1517338644492412</c:v>
                </c:pt>
                <c:pt idx="19">
                  <c:v>-1.1517338644492412</c:v>
                </c:pt>
                <c:pt idx="20">
                  <c:v>-1.1517338644492412</c:v>
                </c:pt>
                <c:pt idx="21">
                  <c:v>-1.1517338644492412</c:v>
                </c:pt>
                <c:pt idx="22">
                  <c:v>-1.1517338644492412</c:v>
                </c:pt>
                <c:pt idx="23">
                  <c:v>-1.1517338644492412</c:v>
                </c:pt>
                <c:pt idx="24">
                  <c:v>-1.1517338644492412</c:v>
                </c:pt>
                <c:pt idx="25">
                  <c:v>-1.1517338644492412</c:v>
                </c:pt>
                <c:pt idx="26">
                  <c:v>-1.1517338644492412</c:v>
                </c:pt>
              </c:numCache>
            </c:numRef>
          </c:val>
          <c:smooth val="0"/>
        </c:ser>
        <c:dLbls>
          <c:showLegendKey val="0"/>
          <c:showVal val="0"/>
          <c:showCatName val="0"/>
          <c:showSerName val="0"/>
          <c:showPercent val="0"/>
          <c:showBubbleSize val="0"/>
        </c:dLbls>
        <c:marker val="1"/>
        <c:smooth val="0"/>
        <c:axId val="114199168"/>
        <c:axId val="149641472"/>
      </c:lineChart>
      <c:catAx>
        <c:axId val="114199168"/>
        <c:scaling>
          <c:orientation val="minMax"/>
        </c:scaling>
        <c:delete val="0"/>
        <c:axPos val="b"/>
        <c:title>
          <c:tx>
            <c:rich>
              <a:bodyPr/>
              <a:lstStyle/>
              <a:p>
                <a:pPr>
                  <a:defRPr/>
                </a:pPr>
                <a:r>
                  <a:rPr lang="en-US"/>
                  <a:t>Generation Zone</a:t>
                </a:r>
              </a:p>
            </c:rich>
          </c:tx>
          <c:overlay val="0"/>
        </c:title>
        <c:numFmt formatCode="0_)" sourceLinked="1"/>
        <c:majorTickMark val="out"/>
        <c:minorTickMark val="none"/>
        <c:tickLblPos val="low"/>
        <c:crossAx val="149641472"/>
        <c:crosses val="autoZero"/>
        <c:auto val="1"/>
        <c:lblAlgn val="ctr"/>
        <c:lblOffset val="100"/>
        <c:noMultiLvlLbl val="0"/>
      </c:catAx>
      <c:valAx>
        <c:axId val="149641472"/>
        <c:scaling>
          <c:orientation val="minMax"/>
        </c:scaling>
        <c:delete val="0"/>
        <c:axPos val="l"/>
        <c:majorGridlines/>
        <c:title>
          <c:tx>
            <c:rich>
              <a:bodyPr rot="-5400000" vert="horz"/>
              <a:lstStyle/>
              <a:p>
                <a:pPr>
                  <a:defRPr/>
                </a:pPr>
                <a:r>
                  <a:rPr lang="en-US"/>
                  <a:t>Change £/kW</a:t>
                </a:r>
              </a:p>
            </c:rich>
          </c:tx>
          <c:overlay val="0"/>
        </c:title>
        <c:numFmt formatCode="0.00" sourceLinked="1"/>
        <c:majorTickMark val="out"/>
        <c:minorTickMark val="none"/>
        <c:tickLblPos val="nextTo"/>
        <c:crossAx val="11419916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Change in HH tariff (£/kW)</a:t>
            </a:r>
          </a:p>
        </c:rich>
      </c:tx>
      <c:overlay val="0"/>
    </c:title>
    <c:autoTitleDeleted val="0"/>
    <c:plotArea>
      <c:layout>
        <c:manualLayout>
          <c:layoutTarget val="inner"/>
          <c:xMode val="edge"/>
          <c:yMode val="edge"/>
          <c:x val="0.10975240594925635"/>
          <c:y val="0.14826520888710568"/>
          <c:w val="0.81917694663167107"/>
          <c:h val="0.58097029272614809"/>
        </c:manualLayout>
      </c:layout>
      <c:barChart>
        <c:barDir val="col"/>
        <c:grouping val="clustered"/>
        <c:varyColors val="0"/>
        <c:ser>
          <c:idx val="2"/>
          <c:order val="0"/>
          <c:tx>
            <c:strRef>
              <c:f>'Tables 12 - 14'!$M$35</c:f>
              <c:strCache>
                <c:ptCount val="1"/>
                <c:pt idx="0">
                  <c:v>Change from July forecast (£/kW)</c:v>
                </c:pt>
              </c:strCache>
            </c:strRef>
          </c:tx>
          <c:spPr>
            <a:solidFill>
              <a:schemeClr val="tx2">
                <a:lumMod val="60000"/>
                <a:lumOff val="40000"/>
              </a:schemeClr>
            </a:solidFill>
          </c:spPr>
          <c:invertIfNegative val="0"/>
          <c:cat>
            <c:numRef>
              <c:f>'Tables 12 - 14'!$I$36:$I$49</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'Tables 12 - 14'!$M$36:$M$49</c:f>
              <c:numCache>
                <c:formatCode>0.00</c:formatCode>
                <c:ptCount val="14"/>
                <c:pt idx="0">
                  <c:v>2.6994019999999992</c:v>
                </c:pt>
                <c:pt idx="1">
                  <c:v>2.5073000000000008</c:v>
                </c:pt>
                <c:pt idx="2">
                  <c:v>2.1514659999999992</c:v>
                </c:pt>
                <c:pt idx="3">
                  <c:v>2.3356390000000005</c:v>
                </c:pt>
                <c:pt idx="4">
                  <c:v>2.2105609999999984</c:v>
                </c:pt>
                <c:pt idx="5">
                  <c:v>2.2956489999999974</c:v>
                </c:pt>
                <c:pt idx="6">
                  <c:v>2.0737799999999993</c:v>
                </c:pt>
                <c:pt idx="7">
                  <c:v>2.2279109999999989</c:v>
                </c:pt>
                <c:pt idx="8">
                  <c:v>2.1562160000000006</c:v>
                </c:pt>
                <c:pt idx="9">
                  <c:v>2.0911619999999971</c:v>
                </c:pt>
                <c:pt idx="10">
                  <c:v>2.070057999999996</c:v>
                </c:pt>
                <c:pt idx="11">
                  <c:v>2.0996529999999964</c:v>
                </c:pt>
                <c:pt idx="12">
                  <c:v>2.1125189999999989</c:v>
                </c:pt>
                <c:pt idx="13">
                  <c:v>2.1421149999999969</c:v>
                </c:pt>
              </c:numCache>
            </c:numRef>
          </c:val>
        </c:ser>
        <c:dLbls>
          <c:showLegendKey val="0"/>
          <c:showVal val="0"/>
          <c:showCatName val="0"/>
          <c:showSerName val="0"/>
          <c:showPercent val="0"/>
          <c:showBubbleSize val="0"/>
        </c:dLbls>
        <c:gapWidth val="150"/>
        <c:axId val="189632512"/>
        <c:axId val="189634432"/>
      </c:barChart>
      <c:lineChart>
        <c:grouping val="standard"/>
        <c:varyColors val="0"/>
        <c:ser>
          <c:idx val="3"/>
          <c:order val="1"/>
          <c:tx>
            <c:strRef>
              <c:f>'Tables 12 - 14'!$N$35</c:f>
              <c:strCache>
                <c:ptCount val="1"/>
                <c:pt idx="0">
                  <c:v>Change in residual (£/kW)</c:v>
                </c:pt>
              </c:strCache>
            </c:strRef>
          </c:tx>
          <c:spPr>
            <a:ln>
              <a:solidFill>
                <a:srgbClr val="FF0000"/>
              </a:solidFill>
            </a:ln>
          </c:spPr>
          <c:marker>
            <c:symbol val="none"/>
          </c:marker>
          <c:cat>
            <c:numRef>
              <c:f>'Tables 12 - 14'!$I$36:$I$49</c:f>
              <c:numCache>
                <c:formatCode>0_)</c:formatCode>
                <c:ptCount val="14"/>
                <c:pt idx="0">
                  <c:v>1</c:v>
                </c:pt>
                <c:pt idx="1">
                  <c:v>2</c:v>
                </c:pt>
                <c:pt idx="2">
                  <c:v>3</c:v>
                </c:pt>
                <c:pt idx="3">
                  <c:v>4</c:v>
                </c:pt>
                <c:pt idx="4">
                  <c:v>5</c:v>
                </c:pt>
                <c:pt idx="5">
                  <c:v>6</c:v>
                </c:pt>
                <c:pt idx="6">
                  <c:v>7</c:v>
                </c:pt>
                <c:pt idx="7">
                  <c:v>8</c:v>
                </c:pt>
                <c:pt idx="8">
                  <c:v>9</c:v>
                </c:pt>
                <c:pt idx="9">
                  <c:v>10</c:v>
                </c:pt>
                <c:pt idx="10">
                  <c:v>11</c:v>
                </c:pt>
                <c:pt idx="11">
                  <c:v>12</c:v>
                </c:pt>
                <c:pt idx="12">
                  <c:v>13</c:v>
                </c:pt>
                <c:pt idx="13">
                  <c:v>14</c:v>
                </c:pt>
              </c:numCache>
            </c:numRef>
          </c:cat>
          <c:val>
            <c:numRef>
              <c:f>'Tables 12 - 14'!$N$36:$N$49</c:f>
              <c:numCache>
                <c:formatCode>0.00</c:formatCode>
                <c:ptCount val="14"/>
                <c:pt idx="0">
                  <c:v>1.9664210879670989</c:v>
                </c:pt>
                <c:pt idx="1">
                  <c:v>1.9664210879670989</c:v>
                </c:pt>
                <c:pt idx="2">
                  <c:v>1.9664210879670989</c:v>
                </c:pt>
                <c:pt idx="3">
                  <c:v>1.9664210879670989</c:v>
                </c:pt>
                <c:pt idx="4">
                  <c:v>1.9664210879670989</c:v>
                </c:pt>
                <c:pt idx="5">
                  <c:v>1.9664210879670989</c:v>
                </c:pt>
                <c:pt idx="6">
                  <c:v>1.9664210879670989</c:v>
                </c:pt>
                <c:pt idx="7">
                  <c:v>1.9664210879670989</c:v>
                </c:pt>
                <c:pt idx="8">
                  <c:v>1.9664210879670989</c:v>
                </c:pt>
                <c:pt idx="9">
                  <c:v>1.9664210879670989</c:v>
                </c:pt>
                <c:pt idx="10">
                  <c:v>1.9664210879670989</c:v>
                </c:pt>
                <c:pt idx="11">
                  <c:v>1.9664210879670989</c:v>
                </c:pt>
                <c:pt idx="12">
                  <c:v>1.9664210879670989</c:v>
                </c:pt>
                <c:pt idx="13">
                  <c:v>1.9664210879670989</c:v>
                </c:pt>
              </c:numCache>
            </c:numRef>
          </c:val>
          <c:smooth val="0"/>
        </c:ser>
        <c:dLbls>
          <c:showLegendKey val="0"/>
          <c:showVal val="0"/>
          <c:showCatName val="0"/>
          <c:showSerName val="0"/>
          <c:showPercent val="0"/>
          <c:showBubbleSize val="0"/>
        </c:dLbls>
        <c:marker val="1"/>
        <c:smooth val="0"/>
        <c:axId val="189632512"/>
        <c:axId val="189634432"/>
      </c:lineChart>
      <c:catAx>
        <c:axId val="189632512"/>
        <c:scaling>
          <c:orientation val="minMax"/>
        </c:scaling>
        <c:delete val="0"/>
        <c:axPos val="b"/>
        <c:title>
          <c:tx>
            <c:rich>
              <a:bodyPr/>
              <a:lstStyle/>
              <a:p>
                <a:pPr>
                  <a:defRPr/>
                </a:pPr>
                <a:r>
                  <a:rPr lang="en-US"/>
                  <a:t>Demand Zone</a:t>
                </a:r>
              </a:p>
            </c:rich>
          </c:tx>
          <c:overlay val="0"/>
        </c:title>
        <c:numFmt formatCode="0_)" sourceLinked="1"/>
        <c:majorTickMark val="out"/>
        <c:minorTickMark val="none"/>
        <c:tickLblPos val="nextTo"/>
        <c:crossAx val="189634432"/>
        <c:crosses val="autoZero"/>
        <c:auto val="1"/>
        <c:lblAlgn val="ctr"/>
        <c:lblOffset val="100"/>
        <c:noMultiLvlLbl val="0"/>
      </c:catAx>
      <c:valAx>
        <c:axId val="189634432"/>
        <c:scaling>
          <c:orientation val="minMax"/>
        </c:scaling>
        <c:delete val="0"/>
        <c:axPos val="l"/>
        <c:majorGridlines>
          <c:spPr>
            <a:ln w="0">
              <a:solidFill>
                <a:schemeClr val="bg1">
                  <a:lumMod val="85000"/>
                </a:schemeClr>
              </a:solidFill>
            </a:ln>
          </c:spPr>
        </c:majorGridlines>
        <c:numFmt formatCode="0.00" sourceLinked="1"/>
        <c:majorTickMark val="out"/>
        <c:minorTickMark val="none"/>
        <c:tickLblPos val="nextTo"/>
        <c:crossAx val="189632512"/>
        <c:crosses val="autoZero"/>
        <c:crossBetween val="between"/>
      </c:valAx>
      <c:spPr>
        <a:noFill/>
      </c:spPr>
    </c:plotArea>
    <c:legend>
      <c:legendPos val="b"/>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Change in NHH tariff (p/kWh)</a:t>
            </a:r>
          </a:p>
        </c:rich>
      </c:tx>
      <c:overlay val="0"/>
    </c:title>
    <c:autoTitleDeleted val="0"/>
    <c:plotArea>
      <c:layout>
        <c:manualLayout>
          <c:layoutTarget val="inner"/>
          <c:xMode val="edge"/>
          <c:yMode val="edge"/>
          <c:x val="0.11408566970878144"/>
          <c:y val="0.21911948850632665"/>
          <c:w val="0.82359470473745455"/>
          <c:h val="0.64842596220981819"/>
        </c:manualLayout>
      </c:layout>
      <c:barChart>
        <c:barDir val="col"/>
        <c:grouping val="clustered"/>
        <c:varyColors val="0"/>
        <c:ser>
          <c:idx val="1"/>
          <c:order val="0"/>
          <c:tx>
            <c:v>Change in Energy Tariff (p/kWh)"</c:v>
          </c:tx>
          <c:spPr>
            <a:solidFill>
              <a:schemeClr val="accent1"/>
            </a:solidFill>
          </c:spPr>
          <c:invertIfNegative val="0"/>
          <c:val>
            <c:numRef>
              <c:f>'Tables 12 - 14'!$T$53:$T$66</c:f>
              <c:numCache>
                <c:formatCode>0.00</c:formatCode>
                <c:ptCount val="14"/>
                <c:pt idx="0">
                  <c:v>0.25888599999999995</c:v>
                </c:pt>
                <c:pt idx="1">
                  <c:v>0.10901999999999967</c:v>
                </c:pt>
                <c:pt idx="2">
                  <c:v>0.47246699999999953</c:v>
                </c:pt>
                <c:pt idx="3">
                  <c:v>0.18471599999999988</c:v>
                </c:pt>
                <c:pt idx="4">
                  <c:v>0.55855299999999986</c:v>
                </c:pt>
                <c:pt idx="5">
                  <c:v>0.40245700000000006</c:v>
                </c:pt>
                <c:pt idx="6">
                  <c:v>0.2661389999999999</c:v>
                </c:pt>
                <c:pt idx="7">
                  <c:v>0.28033299999999972</c:v>
                </c:pt>
                <c:pt idx="8">
                  <c:v>0.31320000000000014</c:v>
                </c:pt>
                <c:pt idx="9">
                  <c:v>0.4843680000000008</c:v>
                </c:pt>
                <c:pt idx="10">
                  <c:v>0.24055000000000071</c:v>
                </c:pt>
                <c:pt idx="11">
                  <c:v>0.26767499999999966</c:v>
                </c:pt>
                <c:pt idx="12">
                  <c:v>0.32150899999999982</c:v>
                </c:pt>
                <c:pt idx="13">
                  <c:v>0.36513500000000043</c:v>
                </c:pt>
              </c:numCache>
            </c:numRef>
          </c:val>
        </c:ser>
        <c:dLbls>
          <c:showLegendKey val="0"/>
          <c:showVal val="0"/>
          <c:showCatName val="0"/>
          <c:showSerName val="0"/>
          <c:showPercent val="0"/>
          <c:showBubbleSize val="0"/>
        </c:dLbls>
        <c:gapWidth val="150"/>
        <c:axId val="93108864"/>
        <c:axId val="93115136"/>
      </c:barChart>
      <c:catAx>
        <c:axId val="93108864"/>
        <c:scaling>
          <c:orientation val="minMax"/>
        </c:scaling>
        <c:delete val="0"/>
        <c:axPos val="b"/>
        <c:title>
          <c:tx>
            <c:rich>
              <a:bodyPr/>
              <a:lstStyle/>
              <a:p>
                <a:pPr>
                  <a:defRPr/>
                </a:pPr>
                <a:r>
                  <a:rPr lang="en-US"/>
                  <a:t>Demand Zone</a:t>
                </a:r>
              </a:p>
            </c:rich>
          </c:tx>
          <c:overlay val="0"/>
        </c:title>
        <c:numFmt formatCode="0_)" sourceLinked="1"/>
        <c:majorTickMark val="out"/>
        <c:minorTickMark val="none"/>
        <c:tickLblPos val="nextTo"/>
        <c:crossAx val="93115136"/>
        <c:crosses val="autoZero"/>
        <c:auto val="1"/>
        <c:lblAlgn val="ctr"/>
        <c:lblOffset val="100"/>
        <c:noMultiLvlLbl val="0"/>
      </c:catAx>
      <c:valAx>
        <c:axId val="93115136"/>
        <c:scaling>
          <c:orientation val="minMax"/>
        </c:scaling>
        <c:delete val="0"/>
        <c:axPos val="l"/>
        <c:majorGridlines/>
        <c:numFmt formatCode="0.00" sourceLinked="1"/>
        <c:majorTickMark val="out"/>
        <c:minorTickMark val="none"/>
        <c:tickLblPos val="nextTo"/>
        <c:crossAx val="93108864"/>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9526</xdr:colOff>
      <xdr:row>4</xdr:row>
      <xdr:rowOff>552450</xdr:rowOff>
    </xdr:from>
    <xdr:to>
      <xdr:col>17</xdr:col>
      <xdr:colOff>542925</xdr:colOff>
      <xdr:row>21</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34</xdr:row>
      <xdr:rowOff>104775</xdr:rowOff>
    </xdr:from>
    <xdr:to>
      <xdr:col>20</xdr:col>
      <xdr:colOff>476250</xdr:colOff>
      <xdr:row>47</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19049</xdr:colOff>
      <xdr:row>51</xdr:row>
      <xdr:rowOff>28576</xdr:rowOff>
    </xdr:from>
    <xdr:to>
      <xdr:col>28</xdr:col>
      <xdr:colOff>542924</xdr:colOff>
      <xdr:row>64</xdr:row>
      <xdr:rowOff>57150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04"/>
  <sheetViews>
    <sheetView tabSelected="1" workbookViewId="0">
      <selection activeCell="C6" sqref="C6"/>
    </sheetView>
  </sheetViews>
  <sheetFormatPr defaultRowHeight="15"/>
  <cols>
    <col min="3" max="3" width="43.85546875" bestFit="1" customWidth="1"/>
    <col min="4" max="4" width="11.140625" bestFit="1" customWidth="1"/>
    <col min="5" max="5" width="9.5703125" bestFit="1" customWidth="1"/>
    <col min="6" max="7" width="13.5703125" customWidth="1"/>
    <col min="12" max="12" width="17.5703125" bestFit="1" customWidth="1"/>
    <col min="14" max="14" width="16.5703125" bestFit="1" customWidth="1"/>
    <col min="16" max="16" width="18" bestFit="1" customWidth="1"/>
    <col min="19" max="19" width="18.5703125" bestFit="1" customWidth="1"/>
    <col min="20" max="20" width="13.140625" customWidth="1"/>
    <col min="21" max="21" width="13.5703125" customWidth="1"/>
    <col min="22" max="22" width="12.7109375" customWidth="1"/>
    <col min="24" max="24" width="7.28515625" bestFit="1" customWidth="1"/>
    <col min="25" max="25" width="20.7109375" customWidth="1"/>
    <col min="26" max="26" width="14.28515625" customWidth="1"/>
    <col min="27" max="27" width="15.5703125" customWidth="1"/>
  </cols>
  <sheetData>
    <row r="2" spans="2:7">
      <c r="B2" s="1" t="s">
        <v>268</v>
      </c>
      <c r="C2" s="2"/>
    </row>
    <row r="3" spans="2:7" ht="15.75" thickBot="1"/>
    <row r="4" spans="2:7">
      <c r="B4" s="350" t="s">
        <v>262</v>
      </c>
      <c r="C4" s="351"/>
      <c r="D4" s="352"/>
    </row>
    <row r="5" spans="2:7" ht="15.75" thickBot="1">
      <c r="B5" s="189" t="s">
        <v>0</v>
      </c>
      <c r="C5" s="260" t="s">
        <v>1</v>
      </c>
      <c r="D5" s="190" t="s">
        <v>261</v>
      </c>
    </row>
    <row r="6" spans="2:7" ht="15.75" customHeight="1">
      <c r="B6" s="202">
        <v>1</v>
      </c>
      <c r="C6" s="203" t="s">
        <v>2</v>
      </c>
      <c r="D6" s="204">
        <v>25.434091570083503</v>
      </c>
      <c r="E6" s="322"/>
      <c r="F6" s="322"/>
      <c r="G6" s="337"/>
    </row>
    <row r="7" spans="2:7">
      <c r="B7" s="261">
        <v>2</v>
      </c>
      <c r="C7" s="262" t="s">
        <v>3</v>
      </c>
      <c r="D7" s="204">
        <v>20.976506941291863</v>
      </c>
      <c r="E7" s="322"/>
      <c r="F7" s="322"/>
      <c r="G7" s="337"/>
    </row>
    <row r="8" spans="2:7">
      <c r="B8" s="261">
        <v>3</v>
      </c>
      <c r="C8" s="262" t="s">
        <v>4</v>
      </c>
      <c r="D8" s="204">
        <v>23.371391346013464</v>
      </c>
      <c r="E8" s="322"/>
      <c r="F8" s="322"/>
      <c r="G8" s="337"/>
    </row>
    <row r="9" spans="2:7">
      <c r="B9" s="261">
        <v>4</v>
      </c>
      <c r="C9" s="262" t="s">
        <v>5</v>
      </c>
      <c r="D9" s="204">
        <v>28.795054351514509</v>
      </c>
      <c r="E9" s="322"/>
      <c r="F9" s="322"/>
      <c r="G9" s="337"/>
    </row>
    <row r="10" spans="2:7">
      <c r="B10" s="261">
        <v>5</v>
      </c>
      <c r="C10" s="262" t="s">
        <v>6</v>
      </c>
      <c r="D10" s="204">
        <v>22.196960869933818</v>
      </c>
      <c r="E10" s="322"/>
      <c r="F10" s="322"/>
      <c r="G10" s="337"/>
    </row>
    <row r="11" spans="2:7">
      <c r="B11" s="261">
        <v>6</v>
      </c>
      <c r="C11" s="262" t="s">
        <v>7</v>
      </c>
      <c r="D11" s="204">
        <v>21.531720617104281</v>
      </c>
      <c r="E11" s="322"/>
      <c r="F11" s="322"/>
      <c r="G11" s="337"/>
    </row>
    <row r="12" spans="2:7">
      <c r="B12" s="261">
        <v>7</v>
      </c>
      <c r="C12" s="262" t="s">
        <v>8</v>
      </c>
      <c r="D12" s="204">
        <v>22.754546394548683</v>
      </c>
      <c r="E12" s="322"/>
      <c r="F12" s="322"/>
      <c r="G12" s="337"/>
    </row>
    <row r="13" spans="2:7">
      <c r="B13" s="261">
        <v>8</v>
      </c>
      <c r="C13" s="262" t="s">
        <v>9</v>
      </c>
      <c r="D13" s="204">
        <v>17.881269581466842</v>
      </c>
      <c r="E13" s="322"/>
      <c r="F13" s="322"/>
      <c r="G13" s="337"/>
    </row>
    <row r="14" spans="2:7">
      <c r="B14" s="261">
        <v>9</v>
      </c>
      <c r="C14" s="262" t="s">
        <v>10</v>
      </c>
      <c r="D14" s="204">
        <v>16.980355406636097</v>
      </c>
      <c r="E14" s="322"/>
      <c r="F14" s="322"/>
      <c r="G14" s="337"/>
    </row>
    <row r="15" spans="2:7">
      <c r="B15" s="261">
        <v>10</v>
      </c>
      <c r="C15" s="262" t="s">
        <v>11</v>
      </c>
      <c r="D15" s="204">
        <v>15.679377161656983</v>
      </c>
      <c r="E15" s="322"/>
      <c r="F15" s="322"/>
      <c r="G15" s="337"/>
    </row>
    <row r="16" spans="2:7">
      <c r="B16" s="261">
        <v>11</v>
      </c>
      <c r="C16" s="262" t="s">
        <v>12</v>
      </c>
      <c r="D16" s="204">
        <v>13.230516388923061</v>
      </c>
      <c r="E16" s="322"/>
      <c r="F16" s="322"/>
      <c r="G16" s="337"/>
    </row>
    <row r="17" spans="2:7">
      <c r="B17" s="261">
        <v>12</v>
      </c>
      <c r="C17" s="262" t="s">
        <v>13</v>
      </c>
      <c r="D17" s="204">
        <v>11.462714036040158</v>
      </c>
      <c r="E17" s="322"/>
      <c r="F17" s="322"/>
      <c r="G17" s="337"/>
    </row>
    <row r="18" spans="2:7">
      <c r="B18" s="261">
        <v>13</v>
      </c>
      <c r="C18" s="262" t="s">
        <v>14</v>
      </c>
      <c r="D18" s="204">
        <v>8.3949933651317714</v>
      </c>
      <c r="E18" s="322"/>
      <c r="F18" s="322"/>
      <c r="G18" s="337"/>
    </row>
    <row r="19" spans="2:7">
      <c r="B19" s="261">
        <v>14</v>
      </c>
      <c r="C19" s="262" t="s">
        <v>15</v>
      </c>
      <c r="D19" s="204">
        <v>7.4870313450089236</v>
      </c>
      <c r="E19" s="322"/>
      <c r="F19" s="322"/>
      <c r="G19" s="337"/>
    </row>
    <row r="20" spans="2:7">
      <c r="B20" s="261">
        <v>15</v>
      </c>
      <c r="C20" s="262" t="s">
        <v>16</v>
      </c>
      <c r="D20" s="204">
        <v>6.0401645128370003</v>
      </c>
      <c r="E20" s="322"/>
      <c r="F20" s="322"/>
      <c r="G20" s="337"/>
    </row>
    <row r="21" spans="2:7">
      <c r="B21" s="261">
        <v>16</v>
      </c>
      <c r="C21" s="262" t="s">
        <v>17</v>
      </c>
      <c r="D21" s="204">
        <v>4.7923269608546066</v>
      </c>
      <c r="E21" s="322"/>
      <c r="F21" s="322"/>
      <c r="G21" s="337"/>
    </row>
    <row r="22" spans="2:7">
      <c r="B22" s="261">
        <v>17</v>
      </c>
      <c r="C22" s="262" t="s">
        <v>18</v>
      </c>
      <c r="D22" s="204">
        <v>2.9280982238574387</v>
      </c>
      <c r="E22" s="322"/>
      <c r="F22" s="322"/>
      <c r="G22" s="337"/>
    </row>
    <row r="23" spans="2:7">
      <c r="B23" s="261">
        <v>18</v>
      </c>
      <c r="C23" s="262" t="s">
        <v>19</v>
      </c>
      <c r="D23" s="204">
        <v>1.9809122807029835</v>
      </c>
      <c r="E23" s="322"/>
      <c r="F23" s="322"/>
      <c r="G23" s="337"/>
    </row>
    <row r="24" spans="2:7">
      <c r="B24" s="261">
        <v>19</v>
      </c>
      <c r="C24" s="262" t="s">
        <v>20</v>
      </c>
      <c r="D24" s="204">
        <v>7.3634753414100027</v>
      </c>
      <c r="E24" s="322"/>
      <c r="F24" s="322"/>
      <c r="G24" s="337"/>
    </row>
    <row r="25" spans="2:7">
      <c r="B25" s="261">
        <v>20</v>
      </c>
      <c r="C25" s="262" t="s">
        <v>21</v>
      </c>
      <c r="D25" s="204">
        <v>5.2482159691322652</v>
      </c>
      <c r="E25" s="322"/>
      <c r="F25" s="322"/>
      <c r="G25" s="337"/>
    </row>
    <row r="26" spans="2:7">
      <c r="B26" s="261">
        <v>21</v>
      </c>
      <c r="C26" s="262" t="s">
        <v>22</v>
      </c>
      <c r="D26" s="204">
        <v>2.5138183353636618</v>
      </c>
      <c r="E26" s="322"/>
      <c r="F26" s="322"/>
      <c r="G26" s="337"/>
    </row>
    <row r="27" spans="2:7">
      <c r="B27" s="261">
        <v>22</v>
      </c>
      <c r="C27" s="262" t="s">
        <v>23</v>
      </c>
      <c r="D27" s="204">
        <v>-0.69192956196606481</v>
      </c>
      <c r="E27" s="322"/>
      <c r="F27" s="322"/>
      <c r="G27" s="337"/>
    </row>
    <row r="28" spans="2:7">
      <c r="B28" s="261">
        <v>23</v>
      </c>
      <c r="C28" s="262" t="s">
        <v>24</v>
      </c>
      <c r="D28" s="204">
        <v>-5.2318952964018299</v>
      </c>
      <c r="E28" s="322"/>
      <c r="F28" s="322"/>
      <c r="G28" s="337"/>
    </row>
    <row r="29" spans="2:7">
      <c r="B29" s="261">
        <v>24</v>
      </c>
      <c r="C29" s="262" t="s">
        <v>25</v>
      </c>
      <c r="D29" s="204">
        <v>-0.77997223299837337</v>
      </c>
      <c r="E29" s="322"/>
      <c r="F29" s="322"/>
      <c r="G29" s="337"/>
    </row>
    <row r="30" spans="2:7">
      <c r="B30" s="261">
        <v>25</v>
      </c>
      <c r="C30" s="262" t="s">
        <v>26</v>
      </c>
      <c r="D30" s="204">
        <v>-2.4550345051153331</v>
      </c>
      <c r="E30" s="322"/>
      <c r="F30" s="322"/>
      <c r="G30" s="337"/>
    </row>
    <row r="31" spans="2:7">
      <c r="B31" s="261">
        <v>26</v>
      </c>
      <c r="C31" s="262" t="s">
        <v>27</v>
      </c>
      <c r="D31" s="204">
        <v>-4.4934639112384138</v>
      </c>
      <c r="E31" s="322"/>
      <c r="F31" s="322"/>
      <c r="G31" s="337"/>
    </row>
    <row r="32" spans="2:7" ht="15.75" thickBot="1">
      <c r="B32" s="259">
        <v>27</v>
      </c>
      <c r="C32" s="258" t="s">
        <v>28</v>
      </c>
      <c r="D32" s="229">
        <v>-6.4862347731422494</v>
      </c>
      <c r="E32" s="322"/>
      <c r="F32" s="322"/>
      <c r="G32" s="337"/>
    </row>
    <row r="33" spans="2:17" ht="15.75" customHeight="1" thickBot="1">
      <c r="B33" s="353" t="s">
        <v>252</v>
      </c>
      <c r="C33" s="354"/>
      <c r="D33" s="344">
        <v>9.7111009999999993</v>
      </c>
    </row>
    <row r="34" spans="2:17">
      <c r="F34" s="1" t="s">
        <v>257</v>
      </c>
    </row>
    <row r="35" spans="2:17" ht="15.75" thickBot="1"/>
    <row r="36" spans="2:17" ht="15.75" thickBot="1">
      <c r="F36" s="355" t="s">
        <v>57</v>
      </c>
      <c r="G36" s="355" t="s">
        <v>58</v>
      </c>
      <c r="H36" s="357" t="s">
        <v>59</v>
      </c>
      <c r="I36" s="358"/>
      <c r="J36" s="359"/>
    </row>
    <row r="37" spans="2:17" ht="15.75" thickBot="1">
      <c r="F37" s="356"/>
      <c r="G37" s="356"/>
      <c r="H37" s="280" t="s">
        <v>60</v>
      </c>
      <c r="I37" s="280" t="s">
        <v>61</v>
      </c>
      <c r="J37" s="280" t="s">
        <v>62</v>
      </c>
    </row>
    <row r="38" spans="2:17" ht="15.75" thickBot="1">
      <c r="F38" s="212" t="s">
        <v>63</v>
      </c>
      <c r="G38" s="281" t="s">
        <v>64</v>
      </c>
      <c r="H38" s="282">
        <v>0.18010799999999999</v>
      </c>
      <c r="I38" s="282">
        <v>0.103033</v>
      </c>
      <c r="J38" s="282">
        <v>7.4236999999999997E-2</v>
      </c>
      <c r="O38" s="322"/>
      <c r="P38" s="322"/>
      <c r="Q38" s="322"/>
    </row>
    <row r="39" spans="2:17" ht="24" customHeight="1" thickBot="1">
      <c r="F39" s="212" t="s">
        <v>63</v>
      </c>
      <c r="G39" s="281" t="s">
        <v>65</v>
      </c>
      <c r="H39" s="282">
        <v>0.39676299999999998</v>
      </c>
      <c r="I39" s="282">
        <v>0.245479</v>
      </c>
      <c r="J39" s="282">
        <v>0.178533</v>
      </c>
      <c r="O39" s="322"/>
      <c r="P39" s="322"/>
      <c r="Q39" s="322"/>
    </row>
    <row r="40" spans="2:17" ht="15.75" thickBot="1">
      <c r="F40" s="212" t="s">
        <v>66</v>
      </c>
      <c r="G40" s="281" t="s">
        <v>64</v>
      </c>
      <c r="H40" s="282" t="s">
        <v>67</v>
      </c>
      <c r="I40" s="282">
        <v>0.32305299999999998</v>
      </c>
      <c r="J40" s="282">
        <v>0.23363400000000001</v>
      </c>
      <c r="O40" s="322"/>
      <c r="P40" s="322"/>
      <c r="Q40" s="322"/>
    </row>
    <row r="41" spans="2:17" ht="15.75" thickBot="1">
      <c r="F41" s="212" t="s">
        <v>66</v>
      </c>
      <c r="G41" s="281" t="s">
        <v>65</v>
      </c>
      <c r="H41" s="282" t="s">
        <v>67</v>
      </c>
      <c r="I41" s="282">
        <v>0.53037199999999995</v>
      </c>
      <c r="J41" s="282">
        <v>0.387127</v>
      </c>
      <c r="O41" s="322"/>
      <c r="P41" s="322"/>
      <c r="Q41" s="322"/>
    </row>
    <row r="42" spans="2:17">
      <c r="L42" t="s">
        <v>225</v>
      </c>
    </row>
    <row r="44" spans="2:17">
      <c r="L44" s="1" t="s">
        <v>258</v>
      </c>
      <c r="M44" s="1"/>
    </row>
    <row r="45" spans="2:17" ht="15.75" thickBot="1"/>
    <row r="46" spans="2:17" ht="15.75" thickBot="1">
      <c r="L46" s="191" t="s">
        <v>68</v>
      </c>
      <c r="M46" s="192" t="s">
        <v>69</v>
      </c>
      <c r="N46" s="193" t="s">
        <v>68</v>
      </c>
      <c r="O46" s="192" t="s">
        <v>69</v>
      </c>
      <c r="P46" s="193" t="s">
        <v>68</v>
      </c>
      <c r="Q46" s="192" t="s">
        <v>69</v>
      </c>
    </row>
    <row r="47" spans="2:17">
      <c r="L47" s="194" t="s">
        <v>70</v>
      </c>
      <c r="M47" s="195">
        <v>3.4310976423546928</v>
      </c>
      <c r="N47" s="194" t="s">
        <v>73</v>
      </c>
      <c r="O47" s="195">
        <v>0.22583179080431454</v>
      </c>
      <c r="P47" s="194" t="s">
        <v>77</v>
      </c>
      <c r="Q47" s="195">
        <v>0.17716397600271794</v>
      </c>
    </row>
    <row r="48" spans="2:17">
      <c r="L48" s="196" t="s">
        <v>72</v>
      </c>
      <c r="M48" s="197">
        <v>2.0850886649234641</v>
      </c>
      <c r="N48" s="196" t="s">
        <v>76</v>
      </c>
      <c r="O48" s="197">
        <v>2.1565633670614757</v>
      </c>
      <c r="P48" s="196" t="s">
        <v>80</v>
      </c>
      <c r="Q48" s="197">
        <v>0.59060348023634668</v>
      </c>
    </row>
    <row r="49" spans="12:17">
      <c r="L49" s="196" t="s">
        <v>75</v>
      </c>
      <c r="M49" s="197">
        <v>0.58670464944457057</v>
      </c>
      <c r="N49" s="196" t="s">
        <v>79</v>
      </c>
      <c r="O49" s="197">
        <v>3.5105385579570774</v>
      </c>
      <c r="P49" s="196" t="s">
        <v>83</v>
      </c>
      <c r="Q49" s="197">
        <v>0.3282741206949385</v>
      </c>
    </row>
    <row r="50" spans="12:17">
      <c r="L50" s="196" t="s">
        <v>78</v>
      </c>
      <c r="M50" s="197">
        <v>2.2365855429035735</v>
      </c>
      <c r="N50" s="196" t="s">
        <v>82</v>
      </c>
      <c r="O50" s="197">
        <v>1.295300075070227</v>
      </c>
      <c r="P50" s="196" t="s">
        <v>86</v>
      </c>
      <c r="Q50" s="197">
        <v>1.0194921674709276</v>
      </c>
    </row>
    <row r="51" spans="12:17">
      <c r="L51" s="196" t="s">
        <v>81</v>
      </c>
      <c r="M51" s="197">
        <v>1.6166750658928677</v>
      </c>
      <c r="N51" s="196" t="s">
        <v>85</v>
      </c>
      <c r="O51" s="197">
        <v>6.1414619482295869</v>
      </c>
      <c r="P51" s="196" t="s">
        <v>89</v>
      </c>
      <c r="Q51" s="197">
        <v>0.34260747774435935</v>
      </c>
    </row>
    <row r="52" spans="12:17">
      <c r="L52" s="196" t="s">
        <v>84</v>
      </c>
      <c r="M52" s="197">
        <v>0.66552526739585383</v>
      </c>
      <c r="N52" s="196" t="s">
        <v>88</v>
      </c>
      <c r="O52" s="197">
        <v>0.97220776380988261</v>
      </c>
      <c r="P52" s="196" t="s">
        <v>92</v>
      </c>
      <c r="Q52" s="197">
        <v>-0.78544043021720855</v>
      </c>
    </row>
    <row r="53" spans="12:17">
      <c r="L53" s="196" t="s">
        <v>87</v>
      </c>
      <c r="M53" s="197">
        <v>0.89696381756842092</v>
      </c>
      <c r="N53" s="196" t="s">
        <v>91</v>
      </c>
      <c r="O53" s="197">
        <v>2.1481186206902607</v>
      </c>
      <c r="P53" s="196" t="s">
        <v>95</v>
      </c>
      <c r="Q53" s="197">
        <v>1.4583883871436532</v>
      </c>
    </row>
    <row r="54" spans="12:17">
      <c r="L54" s="196" t="s">
        <v>90</v>
      </c>
      <c r="M54" s="197">
        <v>1.1270749540126759</v>
      </c>
      <c r="N54" s="196" t="s">
        <v>94</v>
      </c>
      <c r="O54" s="197">
        <v>0.22733453253130409</v>
      </c>
      <c r="P54" s="196" t="s">
        <v>98</v>
      </c>
      <c r="Q54" s="197">
        <v>3.5568010941032919</v>
      </c>
    </row>
    <row r="55" spans="12:17">
      <c r="L55" s="196" t="s">
        <v>93</v>
      </c>
      <c r="M55" s="197">
        <v>9.9684793324032392E-2</v>
      </c>
      <c r="N55" s="196" t="s">
        <v>97</v>
      </c>
      <c r="O55" s="197">
        <v>0.28723985560807025</v>
      </c>
      <c r="P55" s="196" t="s">
        <v>101</v>
      </c>
      <c r="Q55" s="197">
        <v>-1.1024627429026694</v>
      </c>
    </row>
    <row r="56" spans="12:17">
      <c r="L56" s="196" t="s">
        <v>96</v>
      </c>
      <c r="M56" s="197">
        <v>1.9230716402841412</v>
      </c>
      <c r="N56" s="196" t="s">
        <v>100</v>
      </c>
      <c r="O56" s="197">
        <v>0.68547528455320106</v>
      </c>
      <c r="P56" s="196" t="s">
        <v>104</v>
      </c>
      <c r="Q56" s="197">
        <v>2.1399447266436757</v>
      </c>
    </row>
    <row r="57" spans="12:17">
      <c r="L57" s="196" t="s">
        <v>99</v>
      </c>
      <c r="M57" s="197">
        <v>3.9460477242669536</v>
      </c>
      <c r="N57" s="196" t="s">
        <v>103</v>
      </c>
      <c r="O57" s="197">
        <v>1.6500781551860717</v>
      </c>
      <c r="P57" s="196" t="s">
        <v>107</v>
      </c>
      <c r="Q57" s="197">
        <v>1.584783973717168E-2</v>
      </c>
    </row>
    <row r="58" spans="12:17">
      <c r="L58" s="196" t="s">
        <v>102</v>
      </c>
      <c r="M58" s="197">
        <v>9.8378397320135202E-2</v>
      </c>
      <c r="N58" s="196" t="s">
        <v>106</v>
      </c>
      <c r="O58" s="197">
        <v>1.1848266198978685</v>
      </c>
      <c r="P58" s="196" t="s">
        <v>110</v>
      </c>
      <c r="Q58" s="197">
        <v>0.2991195323188614</v>
      </c>
    </row>
    <row r="59" spans="12:17">
      <c r="L59" s="196" t="s">
        <v>105</v>
      </c>
      <c r="M59" s="197">
        <v>0.11376985625570367</v>
      </c>
      <c r="N59" s="196" t="s">
        <v>109</v>
      </c>
      <c r="O59" s="197">
        <v>2.3702102127699312</v>
      </c>
      <c r="P59" s="196" t="s">
        <v>113</v>
      </c>
      <c r="Q59" s="197">
        <v>0.93534483829020254</v>
      </c>
    </row>
    <row r="60" spans="12:17">
      <c r="L60" s="196" t="s">
        <v>108</v>
      </c>
      <c r="M60" s="197">
        <v>1.3961811785721148</v>
      </c>
      <c r="N60" s="196" t="s">
        <v>112</v>
      </c>
      <c r="O60" s="197">
        <v>1.6779334670118933</v>
      </c>
      <c r="P60" s="196" t="s">
        <v>116</v>
      </c>
      <c r="Q60" s="197">
        <v>0.27265918978544534</v>
      </c>
    </row>
    <row r="61" spans="12:17">
      <c r="L61" s="196" t="s">
        <v>111</v>
      </c>
      <c r="M61" s="197">
        <v>2.4663714435796469</v>
      </c>
      <c r="N61" s="196" t="s">
        <v>115</v>
      </c>
      <c r="O61" s="197">
        <v>1.4297698348146657</v>
      </c>
      <c r="P61" s="196" t="s">
        <v>118</v>
      </c>
      <c r="Q61" s="197">
        <v>-1.319374842107135</v>
      </c>
    </row>
    <row r="62" spans="12:17">
      <c r="L62" s="196" t="s">
        <v>114</v>
      </c>
      <c r="M62" s="197">
        <v>5.0343745637569742E-2</v>
      </c>
      <c r="N62" s="196" t="s">
        <v>117</v>
      </c>
      <c r="O62" s="197">
        <v>4.7912823731472711</v>
      </c>
      <c r="P62" s="196" t="s">
        <v>121</v>
      </c>
      <c r="Q62" s="197">
        <v>9.5204900632389219E-2</v>
      </c>
    </row>
    <row r="63" spans="12:17">
      <c r="L63" s="196" t="s">
        <v>119</v>
      </c>
      <c r="M63" s="197">
        <v>1.5950189723757151</v>
      </c>
      <c r="N63" s="196" t="s">
        <v>120</v>
      </c>
      <c r="O63" s="197">
        <v>0.53132269032044432</v>
      </c>
      <c r="P63" s="196" t="s">
        <v>124</v>
      </c>
      <c r="Q63" s="197">
        <v>0.26466962375804154</v>
      </c>
    </row>
    <row r="64" spans="12:17">
      <c r="L64" s="196" t="s">
        <v>122</v>
      </c>
      <c r="M64" s="197">
        <v>0.36665403540729385</v>
      </c>
      <c r="N64" s="196" t="s">
        <v>123</v>
      </c>
      <c r="O64" s="197">
        <v>0.1757773454353555</v>
      </c>
      <c r="P64" s="198"/>
      <c r="Q64" s="197"/>
    </row>
    <row r="65" spans="7:22">
      <c r="L65" s="196" t="s">
        <v>125</v>
      </c>
      <c r="M65" s="197">
        <v>1.5547810832889637</v>
      </c>
      <c r="N65" s="196" t="s">
        <v>126</v>
      </c>
      <c r="O65" s="197">
        <v>1.2722483498346648</v>
      </c>
      <c r="P65" s="198"/>
      <c r="Q65" s="197"/>
    </row>
    <row r="66" spans="7:22">
      <c r="L66" s="196" t="s">
        <v>127</v>
      </c>
      <c r="M66" s="197">
        <v>2.5542832082604408</v>
      </c>
      <c r="N66" s="196" t="s">
        <v>128</v>
      </c>
      <c r="O66" s="197">
        <v>2.110550291098527</v>
      </c>
      <c r="P66" s="198"/>
      <c r="Q66" s="197"/>
    </row>
    <row r="67" spans="7:22" ht="15.75" thickBot="1">
      <c r="G67" s="338"/>
      <c r="L67" s="199" t="s">
        <v>71</v>
      </c>
      <c r="M67" s="200">
        <v>3.8264945917845363</v>
      </c>
      <c r="N67" s="199" t="s">
        <v>74</v>
      </c>
      <c r="O67" s="200">
        <v>0.3992234945969983</v>
      </c>
      <c r="P67" s="201"/>
      <c r="Q67" s="200"/>
      <c r="T67" s="1"/>
    </row>
    <row r="68" spans="7:22">
      <c r="G68" s="338"/>
      <c r="S68" s="1" t="s">
        <v>269</v>
      </c>
    </row>
    <row r="69" spans="7:22" ht="15.75" thickBot="1">
      <c r="G69" s="338"/>
    </row>
    <row r="70" spans="7:22" ht="15.75" thickBot="1">
      <c r="G70" s="338"/>
      <c r="S70" s="345" t="s">
        <v>129</v>
      </c>
      <c r="T70" s="347" t="s">
        <v>130</v>
      </c>
      <c r="U70" s="348"/>
      <c r="V70" s="349"/>
    </row>
    <row r="71" spans="7:22" ht="15.75" thickBot="1">
      <c r="G71" s="338"/>
      <c r="S71" s="346"/>
      <c r="T71" s="188" t="s">
        <v>131</v>
      </c>
      <c r="U71" s="188" t="s">
        <v>132</v>
      </c>
      <c r="V71" s="188" t="s">
        <v>133</v>
      </c>
    </row>
    <row r="72" spans="7:22">
      <c r="G72" s="338"/>
      <c r="S72" s="44" t="s">
        <v>142</v>
      </c>
      <c r="T72" s="45">
        <v>-0.41505613793312063</v>
      </c>
      <c r="U72" s="45">
        <v>27.493952500238667</v>
      </c>
      <c r="V72" s="45">
        <v>8.5216413755178841</v>
      </c>
    </row>
    <row r="73" spans="7:22">
      <c r="G73" s="338"/>
      <c r="S73" s="46" t="s">
        <v>134</v>
      </c>
      <c r="T73" s="47">
        <v>-0.41505613793312063</v>
      </c>
      <c r="U73" s="47">
        <v>27.493952500238667</v>
      </c>
      <c r="V73" s="47">
        <v>8.5216413755178841</v>
      </c>
    </row>
    <row r="74" spans="7:22" ht="16.5" customHeight="1">
      <c r="G74" s="338"/>
      <c r="S74" s="46" t="s">
        <v>143</v>
      </c>
      <c r="T74" s="47">
        <v>15.707386261373488</v>
      </c>
      <c r="U74" s="47">
        <v>14.420610329020741</v>
      </c>
      <c r="V74" s="47">
        <v>2.6952957267078848</v>
      </c>
    </row>
    <row r="75" spans="7:22">
      <c r="G75" s="338"/>
      <c r="S75" s="46" t="s">
        <v>135</v>
      </c>
      <c r="T75" s="47">
        <v>7.2577709239788586</v>
      </c>
      <c r="U75" s="47">
        <v>37.972652728964235</v>
      </c>
      <c r="V75" s="47">
        <v>0.9429125327928467</v>
      </c>
    </row>
    <row r="76" spans="7:22">
      <c r="G76" s="338"/>
      <c r="S76" s="46" t="s">
        <v>136</v>
      </c>
      <c r="T76" s="47">
        <v>22.437131462341444</v>
      </c>
      <c r="U76" s="47">
        <v>41.79827338618734</v>
      </c>
      <c r="V76" s="47">
        <v>0.33309720783871827</v>
      </c>
    </row>
    <row r="77" spans="7:22">
      <c r="G77" s="338"/>
      <c r="S77" s="46" t="s">
        <v>137</v>
      </c>
      <c r="T77" s="47">
        <v>19.364307847157292</v>
      </c>
      <c r="U77" s="47">
        <v>38.563969209960113</v>
      </c>
      <c r="V77" s="47">
        <v>0</v>
      </c>
    </row>
    <row r="78" spans="7:22">
      <c r="G78" s="338"/>
      <c r="S78" s="46" t="s">
        <v>138</v>
      </c>
      <c r="T78" s="47">
        <v>19.223477110708018</v>
      </c>
      <c r="U78" s="47">
        <v>38.903719474793249</v>
      </c>
      <c r="V78" s="47">
        <v>0</v>
      </c>
    </row>
    <row r="79" spans="7:22">
      <c r="G79" s="338"/>
      <c r="S79" s="46" t="s">
        <v>139</v>
      </c>
      <c r="T79" s="47">
        <v>21.678157534593801</v>
      </c>
      <c r="U79" s="47">
        <v>25.423400684031378</v>
      </c>
      <c r="V79" s="47">
        <v>0.55262961649248765</v>
      </c>
    </row>
    <row r="80" spans="7:22">
      <c r="G80" s="338"/>
      <c r="S80" s="46" t="s">
        <v>140</v>
      </c>
      <c r="T80" s="47">
        <v>13.607467812596065</v>
      </c>
      <c r="U80" s="47">
        <v>31.268621803657094</v>
      </c>
      <c r="V80" s="47">
        <v>0</v>
      </c>
    </row>
    <row r="81" spans="7:32" ht="15.75" thickBot="1">
      <c r="G81" s="338"/>
      <c r="S81" s="48" t="s">
        <v>141</v>
      </c>
      <c r="T81" s="49">
        <v>9.2330792469585177</v>
      </c>
      <c r="U81" s="49">
        <v>31.447353311495814</v>
      </c>
      <c r="V81" s="49">
        <v>0</v>
      </c>
      <c r="Y81" s="1"/>
    </row>
    <row r="82" spans="7:32">
      <c r="G82" s="338"/>
      <c r="S82" s="263"/>
      <c r="T82" s="264"/>
      <c r="U82" s="264"/>
      <c r="V82" s="264"/>
      <c r="X82" s="1" t="s">
        <v>259</v>
      </c>
      <c r="Y82" s="1"/>
    </row>
    <row r="83" spans="7:32" ht="15.75" thickBot="1">
      <c r="G83" s="338"/>
    </row>
    <row r="84" spans="7:32" ht="27" thickBot="1">
      <c r="G84" s="338"/>
      <c r="T84" s="3"/>
      <c r="U84" s="3"/>
      <c r="V84" s="3"/>
      <c r="X84" s="276" t="s">
        <v>0</v>
      </c>
      <c r="Y84" s="277" t="s">
        <v>1</v>
      </c>
      <c r="Z84" s="278" t="s">
        <v>51</v>
      </c>
      <c r="AA84" s="279" t="s">
        <v>52</v>
      </c>
    </row>
    <row r="85" spans="7:32">
      <c r="G85" s="338"/>
      <c r="X85" s="272">
        <v>1</v>
      </c>
      <c r="Y85" s="273" t="s">
        <v>29</v>
      </c>
      <c r="Z85" s="274">
        <v>22.301856999999998</v>
      </c>
      <c r="AA85" s="275">
        <v>3.2175449999999999</v>
      </c>
      <c r="AE85" s="3"/>
      <c r="AF85" s="3"/>
    </row>
    <row r="86" spans="7:32">
      <c r="G86" s="338"/>
      <c r="X86" s="266">
        <v>2</v>
      </c>
      <c r="Y86" s="265" t="s">
        <v>30</v>
      </c>
      <c r="Z86" s="50">
        <v>25.345928000000001</v>
      </c>
      <c r="AA86" s="267">
        <v>3.3659759999999999</v>
      </c>
      <c r="AE86" s="3"/>
      <c r="AF86" s="3"/>
    </row>
    <row r="87" spans="7:32">
      <c r="G87" s="338"/>
      <c r="X87" s="266">
        <v>3</v>
      </c>
      <c r="Y87" s="265" t="s">
        <v>31</v>
      </c>
      <c r="Z87" s="50">
        <v>31.257701999999998</v>
      </c>
      <c r="AA87" s="267">
        <v>4.1026499999999997</v>
      </c>
      <c r="AE87" s="3"/>
      <c r="AF87" s="3"/>
    </row>
    <row r="88" spans="7:32">
      <c r="G88" s="338"/>
      <c r="X88" s="266">
        <v>4</v>
      </c>
      <c r="Y88" s="265" t="s">
        <v>32</v>
      </c>
      <c r="Z88" s="50">
        <v>34.382491000000002</v>
      </c>
      <c r="AA88" s="267">
        <v>4.694083</v>
      </c>
      <c r="AE88" s="3"/>
      <c r="AF88" s="3"/>
    </row>
    <row r="89" spans="7:32">
      <c r="G89" s="338"/>
      <c r="X89" s="266">
        <v>5</v>
      </c>
      <c r="Y89" s="265" t="s">
        <v>33</v>
      </c>
      <c r="Z89" s="50">
        <v>34.928455</v>
      </c>
      <c r="AA89" s="267">
        <v>4.9877669999999998</v>
      </c>
      <c r="AE89" s="3"/>
      <c r="AF89" s="3"/>
    </row>
    <row r="90" spans="7:32">
      <c r="G90" s="338"/>
      <c r="X90" s="266">
        <v>6</v>
      </c>
      <c r="Y90" s="265" t="s">
        <v>34</v>
      </c>
      <c r="Z90" s="50">
        <v>34.363442999999997</v>
      </c>
      <c r="AA90" s="267">
        <v>5.4743870000000001</v>
      </c>
      <c r="AE90" s="3"/>
      <c r="AF90" s="3"/>
    </row>
    <row r="91" spans="7:32">
      <c r="G91" s="338"/>
      <c r="X91" s="266">
        <v>7</v>
      </c>
      <c r="Y91" s="265" t="s">
        <v>35</v>
      </c>
      <c r="Z91" s="50">
        <v>37.590268999999999</v>
      </c>
      <c r="AA91" s="267">
        <v>5.0340699999999998</v>
      </c>
      <c r="AE91" s="3"/>
      <c r="AF91" s="3"/>
    </row>
    <row r="92" spans="7:32">
      <c r="G92" s="338"/>
      <c r="X92" s="266">
        <v>8</v>
      </c>
      <c r="Y92" s="265" t="s">
        <v>36</v>
      </c>
      <c r="Z92" s="50">
        <v>38.480021999999998</v>
      </c>
      <c r="AA92" s="267">
        <v>5.3246539999999998</v>
      </c>
      <c r="AE92" s="3"/>
      <c r="AF92" s="3"/>
    </row>
    <row r="93" spans="7:32">
      <c r="G93" s="338"/>
      <c r="X93" s="266">
        <v>9</v>
      </c>
      <c r="Y93" s="265" t="s">
        <v>37</v>
      </c>
      <c r="Z93" s="50">
        <v>39.595419999999997</v>
      </c>
      <c r="AA93" s="267">
        <v>5.3237750000000004</v>
      </c>
      <c r="AE93" s="3"/>
      <c r="AF93" s="3"/>
    </row>
    <row r="94" spans="7:32">
      <c r="G94" s="338"/>
      <c r="X94" s="266">
        <v>10</v>
      </c>
      <c r="Y94" s="265" t="s">
        <v>22</v>
      </c>
      <c r="Z94" s="50">
        <v>36.808838999999999</v>
      </c>
      <c r="AA94" s="267">
        <v>5.1305690000000004</v>
      </c>
      <c r="AE94" s="3"/>
      <c r="AF94" s="3"/>
    </row>
    <row r="95" spans="7:32">
      <c r="G95" s="338"/>
      <c r="X95" s="266">
        <v>11</v>
      </c>
      <c r="Y95" s="265" t="s">
        <v>38</v>
      </c>
      <c r="Z95" s="50">
        <v>42.250749999999996</v>
      </c>
      <c r="AA95" s="267">
        <v>5.6071090000000003</v>
      </c>
      <c r="AE95" s="3"/>
      <c r="AF95" s="3"/>
    </row>
    <row r="96" spans="7:32">
      <c r="G96" s="338"/>
      <c r="X96" s="266">
        <v>12</v>
      </c>
      <c r="Y96" s="265" t="s">
        <v>39</v>
      </c>
      <c r="Z96" s="50">
        <v>44.683548999999999</v>
      </c>
      <c r="AA96" s="267">
        <v>5.8056299999999998</v>
      </c>
      <c r="AE96" s="3"/>
      <c r="AF96" s="3"/>
    </row>
    <row r="97" spans="7:32">
      <c r="G97" s="338"/>
      <c r="X97" s="266">
        <v>13</v>
      </c>
      <c r="Y97" s="265" t="s">
        <v>40</v>
      </c>
      <c r="Z97" s="50">
        <v>43.474243999999999</v>
      </c>
      <c r="AA97" s="267">
        <v>5.906091</v>
      </c>
      <c r="AE97" s="3"/>
      <c r="AF97" s="3"/>
    </row>
    <row r="98" spans="7:32" ht="15.75" thickBot="1">
      <c r="G98" s="338"/>
      <c r="X98" s="268">
        <v>14</v>
      </c>
      <c r="Y98" s="269" t="s">
        <v>41</v>
      </c>
      <c r="Z98" s="270">
        <v>43.186121999999997</v>
      </c>
      <c r="AA98" s="271">
        <v>5.6990860000000003</v>
      </c>
      <c r="AE98" s="3"/>
      <c r="AF98" s="3"/>
    </row>
    <row r="99" spans="7:32">
      <c r="G99" s="338"/>
    </row>
    <row r="100" spans="7:32">
      <c r="G100" s="338"/>
    </row>
    <row r="101" spans="7:32">
      <c r="G101" s="338"/>
    </row>
    <row r="102" spans="7:32">
      <c r="G102" s="338"/>
    </row>
    <row r="103" spans="7:32">
      <c r="G103" s="338"/>
    </row>
    <row r="104" spans="7:32">
      <c r="G104" s="338"/>
    </row>
  </sheetData>
  <sortState ref="B46:F104">
    <sortCondition ref="B46"/>
  </sortState>
  <mergeCells count="7">
    <mergeCell ref="S70:S71"/>
    <mergeCell ref="T70:V70"/>
    <mergeCell ref="B4:D4"/>
    <mergeCell ref="B33:C33"/>
    <mergeCell ref="F36:F37"/>
    <mergeCell ref="G36:G37"/>
    <mergeCell ref="H36:J36"/>
  </mergeCells>
  <pageMargins left="0.7" right="0.7" top="0.75" bottom="0.75" header="0.3" footer="0.3"/>
  <pageSetup paperSize="9" scale="2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65"/>
  <sheetViews>
    <sheetView zoomScale="85" zoomScaleNormal="85" workbookViewId="0"/>
  </sheetViews>
  <sheetFormatPr defaultRowHeight="15"/>
  <cols>
    <col min="2" max="2" width="18.7109375" customWidth="1"/>
    <col min="10" max="10" width="32.140625" bestFit="1" customWidth="1"/>
    <col min="19" max="19" width="30.85546875" bestFit="1" customWidth="1"/>
    <col min="26" max="26" width="9.7109375" bestFit="1" customWidth="1"/>
    <col min="27" max="28" width="7.5703125" bestFit="1" customWidth="1"/>
    <col min="30" max="30" width="12" bestFit="1" customWidth="1"/>
    <col min="31" max="31" width="51.140625" bestFit="1" customWidth="1"/>
    <col min="35" max="35" width="25.7109375" bestFit="1" customWidth="1"/>
    <col min="37" max="37" width="18.85546875" customWidth="1"/>
    <col min="38" max="38" width="19.28515625" customWidth="1"/>
  </cols>
  <sheetData>
    <row r="2" spans="2:26">
      <c r="B2" s="1" t="s">
        <v>270</v>
      </c>
      <c r="C2" s="1"/>
    </row>
    <row r="3" spans="2:26" ht="15.75" thickBot="1"/>
    <row r="4" spans="2:26">
      <c r="B4" s="363" t="s">
        <v>253</v>
      </c>
      <c r="C4" s="365" t="s">
        <v>42</v>
      </c>
      <c r="D4" s="187" t="s">
        <v>43</v>
      </c>
      <c r="E4" s="187" t="s">
        <v>43</v>
      </c>
      <c r="F4" s="187" t="s">
        <v>43</v>
      </c>
      <c r="G4" s="187" t="s">
        <v>43</v>
      </c>
      <c r="H4" s="187" t="s">
        <v>43</v>
      </c>
    </row>
    <row r="5" spans="2:26" ht="26.25" thickBot="1">
      <c r="B5" s="364"/>
      <c r="C5" s="366"/>
      <c r="D5" s="188" t="s">
        <v>144</v>
      </c>
      <c r="E5" s="188" t="s">
        <v>145</v>
      </c>
      <c r="F5" s="188" t="s">
        <v>221</v>
      </c>
      <c r="G5" s="188" t="s">
        <v>222</v>
      </c>
      <c r="H5" s="188" t="s">
        <v>223</v>
      </c>
    </row>
    <row r="6" spans="2:26" ht="15.75" thickBot="1">
      <c r="B6" s="176" t="s">
        <v>146</v>
      </c>
      <c r="C6" s="4">
        <v>77.2</v>
      </c>
      <c r="D6" s="4">
        <v>80.3</v>
      </c>
      <c r="E6" s="4">
        <v>78.8</v>
      </c>
      <c r="F6" s="51">
        <v>78.665710000000018</v>
      </c>
      <c r="G6" s="4"/>
      <c r="H6" s="4"/>
    </row>
    <row r="7" spans="2:26" ht="15.75" thickBot="1">
      <c r="B7" s="5" t="s">
        <v>147</v>
      </c>
      <c r="C7" s="4">
        <v>77.2</v>
      </c>
      <c r="D7" s="4">
        <v>79.5</v>
      </c>
      <c r="E7" s="4">
        <v>77.900000000000006</v>
      </c>
      <c r="F7" s="51">
        <v>78.373710000000017</v>
      </c>
      <c r="G7" s="4"/>
      <c r="H7" s="4"/>
    </row>
    <row r="8" spans="2:26">
      <c r="B8" s="249"/>
      <c r="C8" s="248"/>
      <c r="D8" s="248"/>
      <c r="E8" s="248"/>
      <c r="F8" s="250"/>
      <c r="G8" s="248"/>
      <c r="H8" s="248"/>
      <c r="J8" s="1" t="s">
        <v>271</v>
      </c>
    </row>
    <row r="9" spans="2:26" ht="15.75" thickBot="1"/>
    <row r="10" spans="2:26" ht="13.5" customHeight="1">
      <c r="J10" s="363" t="s">
        <v>253</v>
      </c>
      <c r="K10" s="363" t="s">
        <v>42</v>
      </c>
      <c r="L10" s="187" t="s">
        <v>43</v>
      </c>
      <c r="M10" s="187" t="s">
        <v>43</v>
      </c>
      <c r="N10" s="187" t="s">
        <v>43</v>
      </c>
      <c r="O10" s="187" t="s">
        <v>43</v>
      </c>
      <c r="P10" s="187" t="s">
        <v>43</v>
      </c>
    </row>
    <row r="11" spans="2:26" ht="30" customHeight="1" thickBot="1">
      <c r="J11" s="364"/>
      <c r="K11" s="364"/>
      <c r="L11" s="188" t="s">
        <v>144</v>
      </c>
      <c r="M11" s="188" t="s">
        <v>145</v>
      </c>
      <c r="N11" s="188" t="s">
        <v>221</v>
      </c>
      <c r="O11" s="188" t="s">
        <v>222</v>
      </c>
      <c r="P11" s="188" t="s">
        <v>223</v>
      </c>
    </row>
    <row r="12" spans="2:26" ht="15.75" thickBot="1">
      <c r="J12" s="173" t="s">
        <v>250</v>
      </c>
      <c r="K12" s="174">
        <v>56.6</v>
      </c>
      <c r="L12" s="174">
        <v>55.6</v>
      </c>
      <c r="M12" s="174">
        <v>55.7</v>
      </c>
      <c r="N12" s="175">
        <v>55.7</v>
      </c>
      <c r="O12" s="4"/>
      <c r="P12" s="4"/>
    </row>
    <row r="13" spans="2:26">
      <c r="S13" s="1" t="s">
        <v>272</v>
      </c>
    </row>
    <row r="14" spans="2:26">
      <c r="R14" s="78"/>
      <c r="S14" s="78"/>
      <c r="T14" s="78"/>
      <c r="U14" s="78"/>
      <c r="V14" s="78"/>
      <c r="W14" s="78"/>
      <c r="X14" s="78"/>
    </row>
    <row r="15" spans="2:26" ht="38.25">
      <c r="R15" s="78"/>
      <c r="S15" s="367" t="s">
        <v>298</v>
      </c>
      <c r="T15" s="283" t="s">
        <v>299</v>
      </c>
      <c r="U15" s="369" t="s">
        <v>300</v>
      </c>
      <c r="V15" s="369"/>
      <c r="W15" s="369"/>
      <c r="X15" s="369"/>
      <c r="Y15" s="26"/>
      <c r="Z15" s="26"/>
    </row>
    <row r="16" spans="2:26" ht="39">
      <c r="R16" s="78"/>
      <c r="S16" s="368"/>
      <c r="T16" s="284" t="s">
        <v>301</v>
      </c>
      <c r="U16" s="284" t="s">
        <v>302</v>
      </c>
      <c r="V16" s="285" t="s">
        <v>303</v>
      </c>
      <c r="W16" s="284" t="s">
        <v>304</v>
      </c>
      <c r="X16" s="286" t="s">
        <v>305</v>
      </c>
      <c r="Y16" s="27"/>
      <c r="Z16" s="27"/>
    </row>
    <row r="17" spans="18:26">
      <c r="R17" s="78"/>
      <c r="S17" s="293" t="s">
        <v>306</v>
      </c>
      <c r="T17" s="292"/>
      <c r="U17" s="7"/>
      <c r="V17" s="8"/>
      <c r="W17" s="7"/>
      <c r="X17" s="79"/>
      <c r="Y17" s="28"/>
      <c r="Z17" s="28"/>
    </row>
    <row r="18" spans="18:26">
      <c r="R18" s="78"/>
      <c r="S18" s="9" t="s">
        <v>307</v>
      </c>
      <c r="T18" s="287">
        <v>1761.8924763493806</v>
      </c>
      <c r="U18" s="10">
        <v>1855.6268798184055</v>
      </c>
      <c r="V18" s="11">
        <v>1851.5755561323003</v>
      </c>
      <c r="W18" s="67">
        <v>1805.9116494944651</v>
      </c>
      <c r="X18" s="80">
        <v>1810.8562317760907</v>
      </c>
      <c r="Y18" s="29"/>
      <c r="Z18" s="30"/>
    </row>
    <row r="19" spans="18:26">
      <c r="R19" s="78"/>
      <c r="S19" s="9" t="s">
        <v>308</v>
      </c>
      <c r="T19" s="287">
        <v>46.954162359999998</v>
      </c>
      <c r="U19" s="10">
        <v>46.954162359999998</v>
      </c>
      <c r="V19" s="11">
        <v>46.954162359999998</v>
      </c>
      <c r="W19" s="67">
        <v>46.954162359999998</v>
      </c>
      <c r="X19" s="80">
        <v>46.954162359999998</v>
      </c>
      <c r="Y19" s="29"/>
      <c r="Z19" s="30"/>
    </row>
    <row r="20" spans="18:26">
      <c r="R20" s="78"/>
      <c r="S20" s="68" t="s">
        <v>309</v>
      </c>
      <c r="T20" s="288">
        <v>1714.9383139893805</v>
      </c>
      <c r="U20" s="69">
        <v>1808.6727174584055</v>
      </c>
      <c r="V20" s="70">
        <v>1804.6213937723003</v>
      </c>
      <c r="W20" s="71">
        <v>1758.9574871344651</v>
      </c>
      <c r="X20" s="72">
        <v>1763.9020694160906</v>
      </c>
      <c r="Y20" s="31"/>
      <c r="Z20" s="31"/>
    </row>
    <row r="21" spans="18:26">
      <c r="R21" s="78"/>
      <c r="S21" s="12"/>
      <c r="T21" s="289"/>
      <c r="U21" s="13"/>
      <c r="V21" s="14"/>
      <c r="W21" s="73"/>
      <c r="X21" s="81"/>
      <c r="Y21" s="32"/>
      <c r="Z21" s="31"/>
    </row>
    <row r="22" spans="18:26">
      <c r="R22" s="78"/>
      <c r="S22" s="294" t="s">
        <v>310</v>
      </c>
      <c r="T22" s="289"/>
      <c r="U22" s="13"/>
      <c r="V22" s="14"/>
      <c r="W22" s="73"/>
      <c r="X22" s="81"/>
      <c r="Y22" s="32"/>
      <c r="Z22" s="31"/>
    </row>
    <row r="23" spans="18:26">
      <c r="R23" s="78"/>
      <c r="S23" s="9" t="s">
        <v>307</v>
      </c>
      <c r="T23" s="287">
        <v>323</v>
      </c>
      <c r="U23" s="10">
        <v>342.3</v>
      </c>
      <c r="V23" s="82">
        <v>341.6</v>
      </c>
      <c r="W23" s="67">
        <v>344.68777519999998</v>
      </c>
      <c r="X23" s="80">
        <v>322.78464518340076</v>
      </c>
      <c r="Y23" s="29"/>
      <c r="Z23" s="30"/>
    </row>
    <row r="24" spans="18:26">
      <c r="R24" s="78"/>
      <c r="S24" s="9" t="s">
        <v>308</v>
      </c>
      <c r="T24" s="287">
        <v>10.8</v>
      </c>
      <c r="U24" s="10">
        <v>9.8000000000000007</v>
      </c>
      <c r="V24" s="11">
        <v>9.8000000000000007</v>
      </c>
      <c r="W24" s="67">
        <v>11.52517987883915</v>
      </c>
      <c r="X24" s="80">
        <v>10.789473752078456</v>
      </c>
      <c r="Y24" s="29"/>
      <c r="Z24" s="30"/>
    </row>
    <row r="25" spans="18:26">
      <c r="R25" s="78"/>
      <c r="S25" s="68" t="s">
        <v>309</v>
      </c>
      <c r="T25" s="288">
        <v>312.2</v>
      </c>
      <c r="U25" s="69">
        <v>332.5</v>
      </c>
      <c r="V25" s="70">
        <v>331.8</v>
      </c>
      <c r="W25" s="71">
        <v>333.16259532116084</v>
      </c>
      <c r="X25" s="72">
        <v>311.99517143132232</v>
      </c>
      <c r="Y25" s="31"/>
      <c r="Z25" s="31"/>
    </row>
    <row r="26" spans="18:26">
      <c r="R26" s="78"/>
      <c r="S26" s="12"/>
      <c r="T26" s="289"/>
      <c r="U26" s="13"/>
      <c r="V26" s="14"/>
      <c r="W26" s="73"/>
      <c r="X26" s="81"/>
      <c r="Y26" s="32"/>
      <c r="Z26" s="31"/>
    </row>
    <row r="27" spans="18:26">
      <c r="R27" s="78"/>
      <c r="S27" s="294" t="s">
        <v>311</v>
      </c>
      <c r="T27" s="289"/>
      <c r="U27" s="13"/>
      <c r="V27" s="14"/>
      <c r="W27" s="73"/>
      <c r="X27" s="81"/>
      <c r="Y27" s="32"/>
      <c r="Z27" s="31"/>
    </row>
    <row r="28" spans="18:26">
      <c r="R28" s="78"/>
      <c r="S28" s="9" t="s">
        <v>307</v>
      </c>
      <c r="T28" s="287">
        <v>217.42519523583201</v>
      </c>
      <c r="U28" s="10">
        <v>219.3</v>
      </c>
      <c r="V28" s="82">
        <v>218.7</v>
      </c>
      <c r="W28" s="67">
        <v>229.72748493808987</v>
      </c>
      <c r="X28" s="80">
        <v>270.33746575380951</v>
      </c>
      <c r="Y28" s="29"/>
      <c r="Z28" s="30"/>
    </row>
    <row r="29" spans="18:26">
      <c r="R29" s="78"/>
      <c r="S29" s="9" t="s">
        <v>308</v>
      </c>
      <c r="T29" s="287">
        <v>3.46567757</v>
      </c>
      <c r="U29" s="10">
        <v>3.6</v>
      </c>
      <c r="V29" s="11">
        <v>3.5</v>
      </c>
      <c r="W29" s="67">
        <v>3.5689500000000001</v>
      </c>
      <c r="X29" s="80">
        <v>3.5715521184381083</v>
      </c>
      <c r="Y29" s="29"/>
      <c r="Z29" s="30"/>
    </row>
    <row r="30" spans="18:26">
      <c r="R30" s="78"/>
      <c r="S30" s="68" t="s">
        <v>309</v>
      </c>
      <c r="T30" s="288">
        <v>213.95951766583201</v>
      </c>
      <c r="U30" s="69">
        <v>215.70000000000002</v>
      </c>
      <c r="V30" s="69">
        <v>215.2</v>
      </c>
      <c r="W30" s="69">
        <v>226.15853493808987</v>
      </c>
      <c r="X30" s="74">
        <v>266.76591363537142</v>
      </c>
      <c r="Y30" s="31"/>
      <c r="Z30" s="31"/>
    </row>
    <row r="31" spans="18:26">
      <c r="R31" s="78"/>
      <c r="S31" s="12"/>
      <c r="T31" s="289"/>
      <c r="U31" s="13"/>
      <c r="V31" s="14"/>
      <c r="W31" s="73"/>
      <c r="X31" s="81"/>
      <c r="Y31" s="32"/>
      <c r="Z31" s="31"/>
    </row>
    <row r="32" spans="18:26">
      <c r="R32" s="78"/>
      <c r="S32" s="293" t="s">
        <v>312</v>
      </c>
      <c r="T32" s="290">
        <v>218.38037349491276</v>
      </c>
      <c r="U32" s="15">
        <v>276.43228542725899</v>
      </c>
      <c r="V32" s="16">
        <v>276.43228542725899</v>
      </c>
      <c r="W32" s="75">
        <v>277.33069114419794</v>
      </c>
      <c r="X32" s="76">
        <v>274.06200707537647</v>
      </c>
      <c r="Y32" s="29"/>
      <c r="Z32" s="30"/>
    </row>
    <row r="33" spans="18:33">
      <c r="R33" s="78"/>
      <c r="S33" s="293" t="s">
        <v>313</v>
      </c>
      <c r="T33" s="290">
        <v>17.849214</v>
      </c>
      <c r="U33" s="15">
        <v>16.676550000000002</v>
      </c>
      <c r="V33" s="16">
        <v>16.6401</v>
      </c>
      <c r="W33" s="75">
        <v>16.676550000000002</v>
      </c>
      <c r="X33" s="76">
        <v>16.676550000000002</v>
      </c>
      <c r="Y33" s="29"/>
      <c r="Z33" s="30"/>
    </row>
    <row r="34" spans="18:33">
      <c r="R34" s="78"/>
      <c r="S34" s="328" t="s">
        <v>314</v>
      </c>
      <c r="T34" s="291">
        <v>2477.3000000000002</v>
      </c>
      <c r="U34" s="77">
        <v>2650</v>
      </c>
      <c r="V34" s="329">
        <v>2644.7</v>
      </c>
      <c r="W34" s="77">
        <v>2612.2858585379136</v>
      </c>
      <c r="X34" s="330">
        <v>2633.401711558161</v>
      </c>
      <c r="Y34" s="31"/>
      <c r="Z34" s="31"/>
    </row>
    <row r="35" spans="18:33">
      <c r="R35" s="78"/>
      <c r="S35" s="25"/>
      <c r="T35" s="31"/>
      <c r="U35" s="31"/>
      <c r="V35" s="295"/>
      <c r="W35" s="295"/>
      <c r="X35" s="295"/>
      <c r="Z35" s="296" t="s">
        <v>273</v>
      </c>
      <c r="AA35" s="296"/>
      <c r="AB35" s="296"/>
    </row>
    <row r="36" spans="18:33" ht="15.75" thickBot="1">
      <c r="R36" s="78"/>
      <c r="S36" s="25"/>
      <c r="T36" s="31"/>
      <c r="U36" s="31"/>
      <c r="V36" s="295"/>
      <c r="W36" s="295"/>
      <c r="X36" s="295"/>
    </row>
    <row r="37" spans="18:33" ht="15.75" thickBot="1">
      <c r="R37" s="78"/>
      <c r="S37" s="25"/>
      <c r="T37" s="31"/>
      <c r="U37" s="31"/>
      <c r="V37" s="295"/>
      <c r="W37" s="295"/>
      <c r="X37" s="295"/>
      <c r="Z37" s="171"/>
      <c r="AA37" s="172" t="s">
        <v>42</v>
      </c>
      <c r="AB37" s="172" t="s">
        <v>43</v>
      </c>
    </row>
    <row r="38" spans="18:33">
      <c r="R38" s="78"/>
      <c r="S38" s="25"/>
      <c r="T38" s="31"/>
      <c r="U38" s="31"/>
      <c r="V38" s="295"/>
      <c r="W38" s="295"/>
      <c r="X38" s="295"/>
      <c r="Z38" s="297" t="s">
        <v>161</v>
      </c>
      <c r="AA38" s="298">
        <v>0.27</v>
      </c>
      <c r="AB38" s="332">
        <f>(AB40*AB41)/(AB42*AB43)</f>
        <v>0.2327800107359298</v>
      </c>
    </row>
    <row r="39" spans="18:33">
      <c r="R39" s="78"/>
      <c r="S39" s="25"/>
      <c r="T39" s="31"/>
      <c r="U39" s="31"/>
      <c r="V39" s="295"/>
      <c r="W39" s="295"/>
      <c r="X39" s="295"/>
      <c r="Z39" s="299" t="s">
        <v>162</v>
      </c>
      <c r="AA39" s="300">
        <v>0.73</v>
      </c>
      <c r="AB39" s="333">
        <f>1-AB38</f>
        <v>0.7672199892640702</v>
      </c>
    </row>
    <row r="40" spans="18:33">
      <c r="R40" s="78"/>
      <c r="S40" s="25"/>
      <c r="T40" s="31"/>
      <c r="U40" s="31"/>
      <c r="V40" s="295"/>
      <c r="W40" s="295"/>
      <c r="X40" s="295"/>
      <c r="Z40" s="299" t="s">
        <v>163</v>
      </c>
      <c r="AA40" s="302">
        <v>322</v>
      </c>
      <c r="AB40" s="300">
        <v>319.60000000000002</v>
      </c>
    </row>
    <row r="41" spans="18:33">
      <c r="R41" s="78"/>
      <c r="S41" s="25"/>
      <c r="T41" s="31"/>
      <c r="U41" s="31"/>
      <c r="V41" s="295"/>
      <c r="W41" s="295"/>
      <c r="X41" s="295"/>
      <c r="Z41" s="299" t="s">
        <v>164</v>
      </c>
      <c r="AA41" s="301">
        <v>2.5</v>
      </c>
      <c r="AB41" s="300">
        <v>2.34</v>
      </c>
    </row>
    <row r="42" spans="18:33">
      <c r="R42" s="78"/>
      <c r="S42" s="25"/>
      <c r="T42" s="31"/>
      <c r="U42" s="31"/>
      <c r="V42" s="295"/>
      <c r="W42" s="295"/>
      <c r="X42" s="295"/>
      <c r="Z42" s="299" t="s">
        <v>44</v>
      </c>
      <c r="AA42" s="303">
        <v>2477.3000000000002</v>
      </c>
      <c r="AB42" s="303">
        <f>X34</f>
        <v>2633.401711558161</v>
      </c>
    </row>
    <row r="43" spans="18:33" ht="15.75" thickBot="1">
      <c r="R43" s="78"/>
      <c r="S43" s="25"/>
      <c r="T43" s="31"/>
      <c r="U43" s="31"/>
      <c r="V43" s="295"/>
      <c r="W43" s="295"/>
      <c r="X43" s="295"/>
      <c r="Z43" s="304" t="s">
        <v>165</v>
      </c>
      <c r="AA43" s="305">
        <v>1.2</v>
      </c>
      <c r="AB43" s="306">
        <v>1.22</v>
      </c>
    </row>
    <row r="44" spans="18:33">
      <c r="R44" s="78"/>
      <c r="S44" s="25"/>
      <c r="T44" s="31"/>
      <c r="U44" s="31"/>
      <c r="V44" s="295"/>
      <c r="W44" s="295"/>
      <c r="X44" s="295"/>
      <c r="AD44" s="360" t="s">
        <v>274</v>
      </c>
      <c r="AE44" s="360"/>
      <c r="AF44" s="360"/>
      <c r="AG44" s="360"/>
    </row>
    <row r="45" spans="18:33" ht="15.75" thickBot="1">
      <c r="R45" s="78"/>
      <c r="S45" s="25"/>
      <c r="T45" s="31"/>
      <c r="U45" s="31"/>
      <c r="V45" s="295"/>
      <c r="W45" s="295"/>
      <c r="X45" s="295"/>
    </row>
    <row r="46" spans="18:33" ht="15.75" thickBot="1">
      <c r="R46" s="78"/>
      <c r="S46" s="25"/>
      <c r="T46" s="31"/>
      <c r="U46" s="31"/>
      <c r="V46" s="295"/>
      <c r="W46" s="295"/>
      <c r="X46" s="295"/>
      <c r="AD46" s="177"/>
      <c r="AE46" s="178"/>
      <c r="AF46" s="179" t="s">
        <v>42</v>
      </c>
      <c r="AG46" s="180" t="s">
        <v>43</v>
      </c>
    </row>
    <row r="47" spans="18:33">
      <c r="R47" s="78"/>
      <c r="S47" s="25"/>
      <c r="T47" s="31"/>
      <c r="U47" s="31"/>
      <c r="V47" s="295"/>
      <c r="W47" s="295"/>
      <c r="X47" s="295"/>
      <c r="AD47" s="57" t="s">
        <v>45</v>
      </c>
      <c r="AE47" s="60" t="s">
        <v>231</v>
      </c>
      <c r="AF47" s="53">
        <v>5.81</v>
      </c>
      <c r="AG47" s="54">
        <f>((AG51*AG49)-AG52-AG54-AG55)/AG56</f>
        <v>4.4331968675602962</v>
      </c>
    </row>
    <row r="48" spans="18:33">
      <c r="R48" s="78"/>
      <c r="S48" s="25"/>
      <c r="T48" s="31"/>
      <c r="U48" s="31"/>
      <c r="V48" s="295"/>
      <c r="W48" s="295"/>
      <c r="X48" s="295"/>
      <c r="AD48" s="58" t="s">
        <v>46</v>
      </c>
      <c r="AE48" s="61" t="s">
        <v>232</v>
      </c>
      <c r="AF48" s="55">
        <v>30.05</v>
      </c>
      <c r="AG48" s="56">
        <f>((AG51*AG50)-AG53)/AG57</f>
        <v>34.4112076751695</v>
      </c>
    </row>
    <row r="49" spans="18:38">
      <c r="R49" s="78"/>
      <c r="S49" s="25"/>
      <c r="T49" s="31"/>
      <c r="U49" s="31"/>
      <c r="V49" s="295"/>
      <c r="W49" s="295"/>
      <c r="X49" s="295"/>
      <c r="AD49" s="58" t="s">
        <v>255</v>
      </c>
      <c r="AE49" s="61" t="s">
        <v>230</v>
      </c>
      <c r="AF49" s="339">
        <v>0.27</v>
      </c>
      <c r="AG49" s="331">
        <f>ROUND(AB38,3)</f>
        <v>0.23300000000000001</v>
      </c>
    </row>
    <row r="50" spans="18:38">
      <c r="R50" s="78"/>
      <c r="S50" s="25"/>
      <c r="T50" s="31"/>
      <c r="U50" s="31"/>
      <c r="V50" s="295"/>
      <c r="W50" s="295"/>
      <c r="X50" s="295"/>
      <c r="AD50" s="58" t="s">
        <v>256</v>
      </c>
      <c r="AE50" s="61" t="s">
        <v>229</v>
      </c>
      <c r="AF50" s="339">
        <v>0.73</v>
      </c>
      <c r="AG50" s="331">
        <f>ROUND(AB39,3)</f>
        <v>0.76700000000000002</v>
      </c>
    </row>
    <row r="51" spans="18:38">
      <c r="R51" s="78"/>
      <c r="S51" s="25"/>
      <c r="T51" s="31"/>
      <c r="U51" s="31"/>
      <c r="V51" s="295"/>
      <c r="W51" s="295"/>
      <c r="X51" s="295"/>
      <c r="AD51" s="58" t="s">
        <v>44</v>
      </c>
      <c r="AE51" s="61" t="s">
        <v>228</v>
      </c>
      <c r="AF51" s="181">
        <v>2477.3000000000002</v>
      </c>
      <c r="AG51" s="182">
        <v>2633.401711558161</v>
      </c>
    </row>
    <row r="52" spans="18:38" ht="24">
      <c r="R52" s="78"/>
      <c r="S52" s="25"/>
      <c r="T52" s="31"/>
      <c r="U52" s="31"/>
      <c r="V52" s="295"/>
      <c r="W52" s="295"/>
      <c r="X52" s="295"/>
      <c r="AD52" s="58" t="s">
        <v>47</v>
      </c>
      <c r="AE52" s="63" t="s">
        <v>227</v>
      </c>
      <c r="AF52" s="183">
        <v>54</v>
      </c>
      <c r="AG52" s="182">
        <v>47.025438918385603</v>
      </c>
    </row>
    <row r="53" spans="18:38" ht="24">
      <c r="R53" s="78"/>
      <c r="S53" s="25"/>
      <c r="T53" s="31"/>
      <c r="U53" s="31"/>
      <c r="V53" s="295"/>
      <c r="W53" s="295"/>
      <c r="X53" s="295"/>
      <c r="AD53" s="58" t="s">
        <v>48</v>
      </c>
      <c r="AE53" s="63" t="s">
        <v>235</v>
      </c>
      <c r="AF53" s="183">
        <v>147</v>
      </c>
      <c r="AG53" s="182">
        <v>154.80047918627315</v>
      </c>
    </row>
    <row r="54" spans="18:38">
      <c r="R54" s="78"/>
      <c r="S54" s="25"/>
      <c r="T54" s="31"/>
      <c r="U54" s="31"/>
      <c r="V54" s="295"/>
      <c r="W54" s="295"/>
      <c r="X54" s="295"/>
      <c r="AD54" s="58" t="s">
        <v>49</v>
      </c>
      <c r="AE54" s="61" t="s">
        <v>226</v>
      </c>
      <c r="AF54" s="183">
        <v>160</v>
      </c>
      <c r="AG54" s="182">
        <v>205.54650530653231</v>
      </c>
    </row>
    <row r="55" spans="18:38">
      <c r="R55" s="78"/>
      <c r="S55" s="25"/>
      <c r="T55" s="31"/>
      <c r="U55" s="31"/>
      <c r="V55" s="295"/>
      <c r="W55" s="295"/>
      <c r="X55" s="295"/>
      <c r="AD55" s="58" t="s">
        <v>50</v>
      </c>
      <c r="AE55" s="61" t="s">
        <v>233</v>
      </c>
      <c r="AF55" s="183">
        <v>31</v>
      </c>
      <c r="AG55" s="182">
        <v>34.572545024809656</v>
      </c>
    </row>
    <row r="56" spans="18:38">
      <c r="R56" s="78"/>
      <c r="S56" s="25"/>
      <c r="T56" s="31"/>
      <c r="U56" s="31"/>
      <c r="V56" s="295"/>
      <c r="W56" s="295"/>
      <c r="X56" s="295"/>
      <c r="AD56" s="58" t="s">
        <v>54</v>
      </c>
      <c r="AE56" s="61" t="s">
        <v>234</v>
      </c>
      <c r="AF56" s="183">
        <v>73</v>
      </c>
      <c r="AG56" s="184">
        <v>73.634922900000007</v>
      </c>
    </row>
    <row r="57" spans="18:38" ht="15.75" thickBot="1">
      <c r="R57" s="78"/>
      <c r="S57" s="25"/>
      <c r="T57" s="31"/>
      <c r="U57" s="31"/>
      <c r="V57" s="295"/>
      <c r="W57" s="295"/>
      <c r="X57" s="295"/>
      <c r="AD57" s="59" t="s">
        <v>55</v>
      </c>
      <c r="AE57" s="62" t="s">
        <v>236</v>
      </c>
      <c r="AF57" s="185">
        <v>55.3</v>
      </c>
      <c r="AG57" s="186">
        <v>54.198</v>
      </c>
    </row>
    <row r="58" spans="18:38">
      <c r="AI58" s="1" t="s">
        <v>263</v>
      </c>
    </row>
    <row r="59" spans="18:38" ht="15.75" thickBot="1"/>
    <row r="60" spans="18:38">
      <c r="AI60" s="361" t="s">
        <v>151</v>
      </c>
      <c r="AJ60" s="355" t="s">
        <v>0</v>
      </c>
      <c r="AK60" s="187" t="s">
        <v>152</v>
      </c>
      <c r="AL60" s="187" t="s">
        <v>154</v>
      </c>
    </row>
    <row r="61" spans="18:38" ht="15.75" thickBot="1">
      <c r="AI61" s="362"/>
      <c r="AJ61" s="356"/>
      <c r="AK61" s="188" t="s">
        <v>153</v>
      </c>
      <c r="AL61" s="188" t="s">
        <v>153</v>
      </c>
    </row>
    <row r="62" spans="18:38">
      <c r="AI62" s="206" t="s">
        <v>275</v>
      </c>
      <c r="AJ62" s="207">
        <v>24</v>
      </c>
      <c r="AK62" s="207">
        <v>2000</v>
      </c>
      <c r="AL62" s="208">
        <v>0</v>
      </c>
    </row>
    <row r="63" spans="18:38">
      <c r="AI63" s="209" t="s">
        <v>276</v>
      </c>
      <c r="AJ63" s="210">
        <v>24</v>
      </c>
      <c r="AK63" s="210">
        <v>1200</v>
      </c>
      <c r="AL63" s="211">
        <v>0</v>
      </c>
    </row>
    <row r="64" spans="18:38">
      <c r="AI64" s="209" t="s">
        <v>277</v>
      </c>
      <c r="AJ64" s="210">
        <v>16</v>
      </c>
      <c r="AK64" s="210">
        <v>500</v>
      </c>
      <c r="AL64" s="211">
        <v>0</v>
      </c>
    </row>
    <row r="65" spans="35:38" ht="15.75" thickBot="1">
      <c r="AI65" s="17" t="s">
        <v>278</v>
      </c>
      <c r="AJ65" s="212">
        <v>10</v>
      </c>
      <c r="AK65" s="212">
        <v>295</v>
      </c>
      <c r="AL65" s="170">
        <v>0</v>
      </c>
    </row>
  </sheetData>
  <mergeCells count="9">
    <mergeCell ref="AD44:AG44"/>
    <mergeCell ref="AJ60:AJ61"/>
    <mergeCell ref="AI60:AI61"/>
    <mergeCell ref="B4:B5"/>
    <mergeCell ref="C4:C5"/>
    <mergeCell ref="S15:S16"/>
    <mergeCell ref="U15:X15"/>
    <mergeCell ref="J10:J11"/>
    <mergeCell ref="K10:K11"/>
  </mergeCells>
  <pageMargins left="0.7" right="0.7" top="0.75" bottom="0.75" header="0.3" footer="0.3"/>
  <pageSetup paperSize="9" scale="1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66"/>
  <sheetViews>
    <sheetView topLeftCell="I50" zoomScaleNormal="100" workbookViewId="0">
      <selection activeCell="S55" sqref="S55"/>
    </sheetView>
  </sheetViews>
  <sheetFormatPr defaultRowHeight="15"/>
  <cols>
    <col min="1" max="1" width="14.28515625" customWidth="1"/>
    <col min="3" max="3" width="28.5703125" bestFit="1" customWidth="1"/>
    <col min="4" max="4" width="12.140625" customWidth="1"/>
    <col min="5" max="5" width="13.7109375" customWidth="1"/>
    <col min="6" max="7" width="12.5703125" customWidth="1"/>
    <col min="8" max="8" width="11.85546875" customWidth="1"/>
    <col min="9" max="9" width="13.42578125" customWidth="1"/>
    <col min="10" max="10" width="16.85546875" bestFit="1" customWidth="1"/>
    <col min="11" max="11" width="14.28515625" customWidth="1"/>
    <col min="12" max="12" width="13.28515625" customWidth="1"/>
    <col min="13" max="14" width="13.85546875" customWidth="1"/>
    <col min="15" max="15" width="9.140625" customWidth="1"/>
    <col min="17" max="17" width="22.140625" customWidth="1"/>
    <col min="18" max="18" width="11.85546875" customWidth="1"/>
  </cols>
  <sheetData>
    <row r="2" spans="2:36">
      <c r="B2" s="1" t="s">
        <v>264</v>
      </c>
    </row>
    <row r="3" spans="2:36" ht="15.75" thickBot="1"/>
    <row r="4" spans="2:36" ht="15.75" thickBot="1">
      <c r="B4" s="370" t="s">
        <v>53</v>
      </c>
      <c r="C4" s="371"/>
      <c r="D4" s="371"/>
      <c r="E4" s="372"/>
      <c r="F4" s="373"/>
      <c r="G4" s="220"/>
      <c r="I4" s="1" t="s">
        <v>281</v>
      </c>
    </row>
    <row r="5" spans="2:36" ht="39" thickBot="1">
      <c r="B5" s="214" t="s">
        <v>0</v>
      </c>
      <c r="C5" s="215" t="s">
        <v>1</v>
      </c>
      <c r="D5" s="216" t="s">
        <v>43</v>
      </c>
      <c r="E5" s="217" t="s">
        <v>280</v>
      </c>
      <c r="F5" s="218" t="s">
        <v>279</v>
      </c>
      <c r="G5" s="38" t="s">
        <v>254</v>
      </c>
      <c r="AB5" s="3"/>
      <c r="AI5" s="3"/>
      <c r="AJ5" s="3"/>
    </row>
    <row r="6" spans="2:36">
      <c r="B6" s="310">
        <v>1</v>
      </c>
      <c r="C6" s="311" t="s">
        <v>2</v>
      </c>
      <c r="D6" s="312">
        <f>'Tables 1 - 5'!D6</f>
        <v>25.434091570083503</v>
      </c>
      <c r="E6" s="313">
        <v>-2.2434114299164989</v>
      </c>
      <c r="F6" s="314">
        <v>-1.5473306571920062</v>
      </c>
      <c r="G6" s="221">
        <v>-1.1517338644492412</v>
      </c>
      <c r="H6" s="3"/>
      <c r="AB6" s="3"/>
      <c r="AI6" s="322"/>
      <c r="AJ6" s="3"/>
    </row>
    <row r="7" spans="2:36">
      <c r="B7" s="315">
        <v>2</v>
      </c>
      <c r="C7" s="316" t="s">
        <v>3</v>
      </c>
      <c r="D7" s="317">
        <f>'Tables 1 - 5'!D7</f>
        <v>20.976506941291863</v>
      </c>
      <c r="E7" s="307">
        <v>-1.992935058708138</v>
      </c>
      <c r="F7" s="308">
        <v>-1.6380124547790693</v>
      </c>
      <c r="G7" s="221">
        <v>-1.1517338644492412</v>
      </c>
      <c r="H7" s="3"/>
      <c r="AB7" s="3"/>
      <c r="AI7" s="322"/>
      <c r="AJ7" s="3"/>
    </row>
    <row r="8" spans="2:36">
      <c r="B8" s="315">
        <v>3</v>
      </c>
      <c r="C8" s="316" t="s">
        <v>4</v>
      </c>
      <c r="D8" s="317">
        <f>'Tables 1 - 5'!D8</f>
        <v>23.371391346013464</v>
      </c>
      <c r="E8" s="307">
        <v>-4.9810666539865345</v>
      </c>
      <c r="F8" s="308">
        <v>-1.6561891459395213</v>
      </c>
      <c r="G8" s="221">
        <v>-1.1517338644492412</v>
      </c>
      <c r="H8" s="3"/>
      <c r="AB8" s="3"/>
      <c r="AI8" s="322"/>
      <c r="AJ8" s="3"/>
    </row>
    <row r="9" spans="2:36">
      <c r="B9" s="315">
        <v>4</v>
      </c>
      <c r="C9" s="316" t="s">
        <v>5</v>
      </c>
      <c r="D9" s="317">
        <f>'Tables 1 - 5'!D9</f>
        <v>28.795054351514509</v>
      </c>
      <c r="E9" s="307">
        <v>-4.9951816484854916</v>
      </c>
      <c r="F9" s="308">
        <v>-1.6703653248803292</v>
      </c>
      <c r="G9" s="221">
        <v>-1.1517338644492412</v>
      </c>
      <c r="H9" s="3"/>
      <c r="AB9" s="3"/>
      <c r="AI9" s="322"/>
      <c r="AJ9" s="3"/>
    </row>
    <row r="10" spans="2:36">
      <c r="B10" s="315">
        <v>5</v>
      </c>
      <c r="C10" s="316" t="s">
        <v>6</v>
      </c>
      <c r="D10" s="317">
        <f>'Tables 1 - 5'!D10</f>
        <v>22.196960869933818</v>
      </c>
      <c r="E10" s="307">
        <v>-1.8279711300661816</v>
      </c>
      <c r="F10" s="308">
        <v>-1.503918175385806</v>
      </c>
      <c r="G10" s="221">
        <v>-1.1517338644492412</v>
      </c>
      <c r="H10" s="3"/>
      <c r="AB10" s="3"/>
      <c r="AI10" s="322"/>
      <c r="AJ10" s="3"/>
    </row>
    <row r="11" spans="2:36">
      <c r="B11" s="315">
        <v>6</v>
      </c>
      <c r="C11" s="316" t="s">
        <v>7</v>
      </c>
      <c r="D11" s="317">
        <f>'Tables 1 - 5'!D11</f>
        <v>21.531720617104281</v>
      </c>
      <c r="E11" s="307">
        <v>-0.44070638289571917</v>
      </c>
      <c r="F11" s="308">
        <v>-0.819241533390624</v>
      </c>
      <c r="G11" s="221">
        <v>-1.1517338644492412</v>
      </c>
      <c r="H11" s="3"/>
      <c r="AB11" s="3"/>
      <c r="AI11" s="322"/>
      <c r="AJ11" s="3"/>
    </row>
    <row r="12" spans="2:36">
      <c r="B12" s="315">
        <v>7</v>
      </c>
      <c r="C12" s="316" t="s">
        <v>8</v>
      </c>
      <c r="D12" s="317">
        <f>'Tables 1 - 5'!D12</f>
        <v>22.754546394548683</v>
      </c>
      <c r="E12" s="307">
        <v>1.9022353945486827</v>
      </c>
      <c r="F12" s="308">
        <v>0.19962713363687357</v>
      </c>
      <c r="G12" s="221">
        <v>-1.1517338644492412</v>
      </c>
      <c r="H12" s="3"/>
      <c r="AB12" s="3"/>
      <c r="AI12" s="322"/>
      <c r="AJ12" s="3"/>
    </row>
    <row r="13" spans="2:36">
      <c r="B13" s="315">
        <v>8</v>
      </c>
      <c r="C13" s="316" t="s">
        <v>9</v>
      </c>
      <c r="D13" s="317">
        <f>'Tables 1 - 5'!D13</f>
        <v>17.881269581466842</v>
      </c>
      <c r="E13" s="307">
        <v>-0.54085241853315935</v>
      </c>
      <c r="F13" s="308">
        <v>-1.2834457158002017</v>
      </c>
      <c r="G13" s="221">
        <v>-1.1517338644492412</v>
      </c>
      <c r="H13" s="3"/>
      <c r="AB13" s="3"/>
      <c r="AI13" s="322"/>
      <c r="AJ13" s="3"/>
    </row>
    <row r="14" spans="2:36">
      <c r="B14" s="315">
        <v>9</v>
      </c>
      <c r="C14" s="316" t="s">
        <v>10</v>
      </c>
      <c r="D14" s="317">
        <f>'Tables 1 - 5'!D14</f>
        <v>16.980355406636097</v>
      </c>
      <c r="E14" s="307">
        <v>-1.0365865933639036</v>
      </c>
      <c r="F14" s="308">
        <v>-1.3393145970093769</v>
      </c>
      <c r="G14" s="221">
        <v>-1.1517338644492412</v>
      </c>
      <c r="H14" s="3"/>
      <c r="AB14" s="3"/>
      <c r="AI14" s="322"/>
      <c r="AJ14" s="3"/>
    </row>
    <row r="15" spans="2:36">
      <c r="B15" s="315">
        <v>10</v>
      </c>
      <c r="C15" s="316" t="s">
        <v>11</v>
      </c>
      <c r="D15" s="317">
        <f>'Tables 1 - 5'!D15</f>
        <v>15.679377161656983</v>
      </c>
      <c r="E15" s="307">
        <v>-0.77997383834301814</v>
      </c>
      <c r="F15" s="308">
        <v>-1.4202337097686097</v>
      </c>
      <c r="G15" s="221">
        <v>-1.1517338644492412</v>
      </c>
      <c r="H15" s="3"/>
      <c r="AB15" s="3"/>
      <c r="AI15" s="322"/>
      <c r="AJ15" s="3"/>
    </row>
    <row r="16" spans="2:36">
      <c r="B16" s="315">
        <v>11</v>
      </c>
      <c r="C16" s="316" t="s">
        <v>12</v>
      </c>
      <c r="D16" s="317">
        <f>'Tables 1 - 5'!D16</f>
        <v>13.230516388923061</v>
      </c>
      <c r="E16" s="307">
        <v>-0.95424561107693862</v>
      </c>
      <c r="F16" s="308">
        <v>-1.1742553609704096</v>
      </c>
      <c r="G16" s="221">
        <v>-1.1517338644492412</v>
      </c>
      <c r="H16" s="3"/>
      <c r="AB16" s="3"/>
      <c r="AI16" s="322"/>
      <c r="AJ16" s="3"/>
    </row>
    <row r="17" spans="2:36">
      <c r="B17" s="315">
        <v>12</v>
      </c>
      <c r="C17" s="316" t="s">
        <v>13</v>
      </c>
      <c r="D17" s="317">
        <f>'Tables 1 - 5'!D17</f>
        <v>11.462714036040158</v>
      </c>
      <c r="E17" s="307">
        <v>-1.263556963959843</v>
      </c>
      <c r="F17" s="308">
        <v>-1.4668126074621171</v>
      </c>
      <c r="G17" s="221">
        <v>-1.1517338644492412</v>
      </c>
      <c r="H17" s="3"/>
      <c r="AB17" s="3"/>
      <c r="AI17" s="322"/>
      <c r="AJ17" s="3"/>
    </row>
    <row r="18" spans="2:36">
      <c r="B18" s="315">
        <v>13</v>
      </c>
      <c r="C18" s="316" t="s">
        <v>14</v>
      </c>
      <c r="D18" s="317">
        <f>'Tables 1 - 5'!D18</f>
        <v>8.3949933651317714</v>
      </c>
      <c r="E18" s="307">
        <v>-1.475040634868229</v>
      </c>
      <c r="F18" s="308">
        <v>-1.2762073495516759</v>
      </c>
      <c r="G18" s="221">
        <v>-1.1517338644492412</v>
      </c>
      <c r="H18" s="3"/>
      <c r="AB18" s="3"/>
      <c r="AI18" s="322"/>
      <c r="AJ18" s="3"/>
    </row>
    <row r="19" spans="2:36">
      <c r="B19" s="315">
        <v>14</v>
      </c>
      <c r="C19" s="316" t="s">
        <v>15</v>
      </c>
      <c r="D19" s="317">
        <f>'Tables 1 - 5'!D19</f>
        <v>7.4870313450089236</v>
      </c>
      <c r="E19" s="307">
        <v>-1.6614696549910759</v>
      </c>
      <c r="F19" s="308">
        <v>-1.5447721446950693</v>
      </c>
      <c r="G19" s="221">
        <v>-1.1517338644492412</v>
      </c>
      <c r="H19" s="3"/>
      <c r="AB19" s="3"/>
      <c r="AI19" s="322"/>
      <c r="AJ19" s="3"/>
    </row>
    <row r="20" spans="2:36">
      <c r="B20" s="315">
        <v>15</v>
      </c>
      <c r="C20" s="316" t="s">
        <v>16</v>
      </c>
      <c r="D20" s="317">
        <f>'Tables 1 - 5'!D20</f>
        <v>6.0401645128370003</v>
      </c>
      <c r="E20" s="307">
        <v>-1.566429487163</v>
      </c>
      <c r="F20" s="308">
        <v>-1.3213798495852345</v>
      </c>
      <c r="G20" s="221">
        <v>-1.1517338644492412</v>
      </c>
      <c r="H20" s="3"/>
      <c r="AB20" s="3"/>
      <c r="AI20" s="322"/>
      <c r="AJ20" s="3"/>
    </row>
    <row r="21" spans="2:36">
      <c r="B21" s="315">
        <v>16</v>
      </c>
      <c r="C21" s="316" t="s">
        <v>17</v>
      </c>
      <c r="D21" s="317">
        <f>'Tables 1 - 5'!D21</f>
        <v>4.7923269608546066</v>
      </c>
      <c r="E21" s="307">
        <v>-1.3733960391453932</v>
      </c>
      <c r="F21" s="308">
        <v>-1.1576444773016128</v>
      </c>
      <c r="G21" s="221">
        <v>-1.1517338644492412</v>
      </c>
      <c r="H21" s="3"/>
      <c r="AB21" s="3"/>
    </row>
    <row r="22" spans="2:36">
      <c r="B22" s="315">
        <v>17</v>
      </c>
      <c r="C22" s="316" t="s">
        <v>18</v>
      </c>
      <c r="D22" s="317">
        <f>'Tables 1 - 5'!D22</f>
        <v>2.9280982238574387</v>
      </c>
      <c r="E22" s="307">
        <v>-1.7184227761425612</v>
      </c>
      <c r="F22" s="308">
        <v>-1.1940156681242113</v>
      </c>
      <c r="G22" s="221">
        <v>-1.1517338644492412</v>
      </c>
      <c r="H22" s="3"/>
      <c r="AB22" s="3"/>
    </row>
    <row r="23" spans="2:36">
      <c r="B23" s="315">
        <v>18</v>
      </c>
      <c r="C23" s="316" t="s">
        <v>19</v>
      </c>
      <c r="D23" s="317">
        <f>'Tables 1 - 5'!D23</f>
        <v>1.9809122807029835</v>
      </c>
      <c r="E23" s="307">
        <v>-1.5669897192970166</v>
      </c>
      <c r="F23" s="308">
        <v>-1.1930497170582668</v>
      </c>
      <c r="G23" s="221">
        <v>-1.1517338644492412</v>
      </c>
      <c r="H23" s="3"/>
      <c r="AB23" s="3"/>
    </row>
    <row r="24" spans="2:36">
      <c r="B24" s="315">
        <v>19</v>
      </c>
      <c r="C24" s="316" t="s">
        <v>20</v>
      </c>
      <c r="D24" s="317">
        <f>'Tables 1 - 5'!D24</f>
        <v>7.3634753414100027</v>
      </c>
      <c r="E24" s="307">
        <v>-1.2092746585899965</v>
      </c>
      <c r="F24" s="308">
        <v>-1.0621860675244958</v>
      </c>
      <c r="G24" s="221">
        <v>-1.1517338644492412</v>
      </c>
      <c r="H24" s="3"/>
      <c r="AB24" s="3"/>
    </row>
    <row r="25" spans="2:36">
      <c r="B25" s="315">
        <v>20</v>
      </c>
      <c r="C25" s="316" t="s">
        <v>21</v>
      </c>
      <c r="D25" s="317">
        <f>'Tables 1 - 5'!D25</f>
        <v>5.2482159691322652</v>
      </c>
      <c r="E25" s="307">
        <v>-1.3051520308677347</v>
      </c>
      <c r="F25" s="308">
        <v>-1.0733067036093082</v>
      </c>
      <c r="G25" s="221">
        <v>-1.1517338644492412</v>
      </c>
      <c r="H25" s="3"/>
      <c r="AB25" s="3"/>
    </row>
    <row r="26" spans="2:36">
      <c r="B26" s="315">
        <v>21</v>
      </c>
      <c r="C26" s="316" t="s">
        <v>22</v>
      </c>
      <c r="D26" s="317">
        <f>'Tables 1 - 5'!D26</f>
        <v>2.5138183353636618</v>
      </c>
      <c r="E26" s="307">
        <v>-1.2662986646363383</v>
      </c>
      <c r="F26" s="308">
        <v>-1.2283874166676303</v>
      </c>
      <c r="G26" s="221">
        <v>-1.1517338644492412</v>
      </c>
      <c r="H26" s="3"/>
      <c r="AB26" s="3"/>
    </row>
    <row r="27" spans="2:36">
      <c r="B27" s="315">
        <v>22</v>
      </c>
      <c r="C27" s="316" t="s">
        <v>23</v>
      </c>
      <c r="D27" s="317">
        <f>'Tables 1 - 5'!D27</f>
        <v>-0.69192956196606481</v>
      </c>
      <c r="E27" s="307">
        <v>-1.4429125619660648</v>
      </c>
      <c r="F27" s="308">
        <v>-1.2029727691166121</v>
      </c>
      <c r="G27" s="221">
        <v>-1.1517338644492412</v>
      </c>
      <c r="H27" s="3"/>
      <c r="AB27" s="3"/>
    </row>
    <row r="28" spans="2:36">
      <c r="B28" s="315">
        <v>23</v>
      </c>
      <c r="C28" s="316" t="s">
        <v>24</v>
      </c>
      <c r="D28" s="317">
        <f>'Tables 1 - 5'!D28</f>
        <v>-5.2318952964018299</v>
      </c>
      <c r="E28" s="307">
        <v>-1.45196429640183</v>
      </c>
      <c r="F28" s="308">
        <v>-1.1699377345729491</v>
      </c>
      <c r="G28" s="221">
        <v>-1.1517338644492412</v>
      </c>
      <c r="H28" s="3"/>
      <c r="AB28" s="3"/>
    </row>
    <row r="29" spans="2:36">
      <c r="B29" s="315">
        <v>24</v>
      </c>
      <c r="C29" s="316" t="s">
        <v>25</v>
      </c>
      <c r="D29" s="317">
        <f>'Tables 1 - 5'!D29</f>
        <v>-0.77997223299837337</v>
      </c>
      <c r="E29" s="307">
        <v>-2.2125832329983735</v>
      </c>
      <c r="F29" s="308">
        <v>-1.1446949156123774</v>
      </c>
      <c r="G29" s="221">
        <v>-1.1517338644492412</v>
      </c>
      <c r="H29" s="3"/>
      <c r="AB29" s="3"/>
    </row>
    <row r="30" spans="2:36">
      <c r="B30" s="315">
        <v>25</v>
      </c>
      <c r="C30" s="316" t="s">
        <v>26</v>
      </c>
      <c r="D30" s="317">
        <f>'Tables 1 - 5'!D30</f>
        <v>-2.4550345051153331</v>
      </c>
      <c r="E30" s="307">
        <v>-1.6209065051153331</v>
      </c>
      <c r="F30" s="308">
        <v>-1.172264451056944</v>
      </c>
      <c r="G30" s="221">
        <v>-1.1517338644492412</v>
      </c>
      <c r="H30" s="3"/>
      <c r="AB30" s="3"/>
    </row>
    <row r="31" spans="2:36">
      <c r="B31" s="315">
        <v>26</v>
      </c>
      <c r="C31" s="316" t="s">
        <v>27</v>
      </c>
      <c r="D31" s="317">
        <f>'Tables 1 - 5'!D31</f>
        <v>-4.4934639112384138</v>
      </c>
      <c r="E31" s="307">
        <v>-1.7860719112384138</v>
      </c>
      <c r="F31" s="308">
        <v>-1.1790672657818213</v>
      </c>
      <c r="G31" s="221">
        <v>-1.1517338644492412</v>
      </c>
      <c r="H31" s="3"/>
      <c r="I31" s="34"/>
      <c r="J31" s="34"/>
      <c r="K31" s="33"/>
      <c r="L31" s="33"/>
      <c r="M31" s="33"/>
      <c r="N31" s="33"/>
      <c r="O31" s="33"/>
      <c r="P31" s="33"/>
      <c r="Q31" s="33"/>
      <c r="R31" s="33"/>
      <c r="S31" s="33"/>
      <c r="T31" s="33"/>
      <c r="AB31" s="3"/>
    </row>
    <row r="32" spans="2:36" ht="15.75" thickBot="1">
      <c r="B32" s="318">
        <v>27</v>
      </c>
      <c r="C32" s="319" t="s">
        <v>28</v>
      </c>
      <c r="D32" s="309">
        <f>'Tables 1 - 5'!D32</f>
        <v>-6.4862347731422494</v>
      </c>
      <c r="E32" s="320">
        <v>-1.7861807731422497</v>
      </c>
      <c r="F32" s="321">
        <v>-1.1822294025240563</v>
      </c>
      <c r="G32" s="221">
        <v>-1.1517338644492412</v>
      </c>
      <c r="H32" s="3"/>
      <c r="I32" s="33"/>
      <c r="J32" s="33"/>
      <c r="K32" s="33"/>
      <c r="L32" s="33"/>
      <c r="M32" s="33"/>
      <c r="N32" s="33"/>
      <c r="O32" s="33"/>
      <c r="P32" s="33"/>
      <c r="Q32" s="33"/>
      <c r="R32" s="33"/>
      <c r="S32" s="33"/>
      <c r="T32" s="33"/>
      <c r="AB32" s="3"/>
    </row>
    <row r="33" spans="3:16">
      <c r="H33" s="36"/>
      <c r="I33" s="1" t="s">
        <v>266</v>
      </c>
    </row>
    <row r="34" spans="3:16" ht="15.75" thickBot="1">
      <c r="H34" s="36"/>
      <c r="P34" s="1" t="s">
        <v>285</v>
      </c>
    </row>
    <row r="35" spans="3:16" ht="39" thickBot="1">
      <c r="I35" s="222" t="s">
        <v>0</v>
      </c>
      <c r="J35" s="223" t="s">
        <v>1</v>
      </c>
      <c r="K35" s="224" t="s">
        <v>282</v>
      </c>
      <c r="L35" s="224" t="s">
        <v>283</v>
      </c>
      <c r="M35" s="225" t="s">
        <v>284</v>
      </c>
      <c r="N35" s="38" t="s">
        <v>265</v>
      </c>
      <c r="O35" s="38"/>
    </row>
    <row r="36" spans="3:16">
      <c r="I36" s="230">
        <v>1</v>
      </c>
      <c r="J36" s="231" t="s">
        <v>29</v>
      </c>
      <c r="K36" s="232">
        <f>'Tables 1 - 5'!Z85</f>
        <v>22.301856999999998</v>
      </c>
      <c r="L36" s="233">
        <v>6.1335409999999975</v>
      </c>
      <c r="M36" s="234">
        <v>2.6994019999999992</v>
      </c>
      <c r="N36" s="3">
        <v>1.9664210879670989</v>
      </c>
      <c r="O36" s="37"/>
    </row>
    <row r="37" spans="3:16">
      <c r="I37" s="235">
        <v>2</v>
      </c>
      <c r="J37" s="236" t="s">
        <v>30</v>
      </c>
      <c r="K37" s="237">
        <f>'Tables 1 - 5'!Z86</f>
        <v>25.345928000000001</v>
      </c>
      <c r="L37" s="228">
        <v>4.109335999999999</v>
      </c>
      <c r="M37" s="229">
        <v>2.5073000000000008</v>
      </c>
      <c r="N37" s="3">
        <v>1.9664210879670989</v>
      </c>
      <c r="O37" s="37"/>
    </row>
    <row r="38" spans="3:16" ht="15.75" customHeight="1">
      <c r="I38" s="235">
        <v>3</v>
      </c>
      <c r="J38" s="236" t="s">
        <v>31</v>
      </c>
      <c r="K38" s="237">
        <f>'Tables 1 - 5'!Z87</f>
        <v>31.257701999999998</v>
      </c>
      <c r="L38" s="228">
        <v>4.3195249999999987</v>
      </c>
      <c r="M38" s="229">
        <v>2.1514659999999992</v>
      </c>
      <c r="N38" s="3">
        <v>1.9664210879670989</v>
      </c>
      <c r="O38" s="37"/>
    </row>
    <row r="39" spans="3:16">
      <c r="I39" s="235">
        <v>4</v>
      </c>
      <c r="J39" s="236" t="s">
        <v>32</v>
      </c>
      <c r="K39" s="237">
        <f>'Tables 1 - 5'!Z88</f>
        <v>34.382491000000002</v>
      </c>
      <c r="L39" s="228">
        <v>4.7423430000000018</v>
      </c>
      <c r="M39" s="229">
        <v>2.3356390000000005</v>
      </c>
      <c r="N39" s="3">
        <v>1.9664210879670989</v>
      </c>
      <c r="O39" s="37"/>
    </row>
    <row r="40" spans="3:16">
      <c r="I40" s="235">
        <v>5</v>
      </c>
      <c r="J40" s="236" t="s">
        <v>33</v>
      </c>
      <c r="K40" s="237">
        <f>'Tables 1 - 5'!Z89</f>
        <v>34.928455</v>
      </c>
      <c r="L40" s="228">
        <v>4.6798460000000013</v>
      </c>
      <c r="M40" s="229">
        <v>2.2105609999999984</v>
      </c>
      <c r="N40" s="3">
        <v>1.9664210879670989</v>
      </c>
      <c r="O40" s="37"/>
    </row>
    <row r="41" spans="3:16">
      <c r="I41" s="235">
        <v>6</v>
      </c>
      <c r="J41" s="236" t="s">
        <v>34</v>
      </c>
      <c r="K41" s="237">
        <f>'Tables 1 - 5'!Z90</f>
        <v>34.363442999999997</v>
      </c>
      <c r="L41" s="228">
        <v>4.6474559999999983</v>
      </c>
      <c r="M41" s="229">
        <v>2.2956489999999974</v>
      </c>
      <c r="N41" s="3">
        <v>1.9664210879670989</v>
      </c>
      <c r="O41" s="37"/>
    </row>
    <row r="42" spans="3:16">
      <c r="I42" s="235">
        <v>7</v>
      </c>
      <c r="J42" s="236" t="s">
        <v>35</v>
      </c>
      <c r="K42" s="237">
        <f>'Tables 1 - 5'!Z91</f>
        <v>37.590268999999999</v>
      </c>
      <c r="L42" s="228">
        <v>4.490674999999996</v>
      </c>
      <c r="M42" s="229">
        <v>2.0737799999999993</v>
      </c>
      <c r="N42" s="3">
        <v>1.9664210879670989</v>
      </c>
      <c r="O42" s="37"/>
    </row>
    <row r="43" spans="3:16">
      <c r="C43" s="41"/>
      <c r="D43" s="33"/>
      <c r="E43" s="33"/>
      <c r="H43" s="33"/>
      <c r="I43" s="235">
        <v>8</v>
      </c>
      <c r="J43" s="236" t="s">
        <v>36</v>
      </c>
      <c r="K43" s="237">
        <f>'Tables 1 - 5'!Z92</f>
        <v>38.480021999999998</v>
      </c>
      <c r="L43" s="228">
        <v>4.6974629999999991</v>
      </c>
      <c r="M43" s="229">
        <v>2.2279109999999989</v>
      </c>
      <c r="N43" s="3">
        <v>1.9664210879670989</v>
      </c>
      <c r="O43" s="37"/>
    </row>
    <row r="44" spans="3:16">
      <c r="C44" s="40"/>
      <c r="D44" s="33"/>
      <c r="E44" s="33"/>
      <c r="H44" s="33"/>
      <c r="I44" s="235">
        <v>9</v>
      </c>
      <c r="J44" s="236" t="s">
        <v>37</v>
      </c>
      <c r="K44" s="237">
        <f>'Tables 1 - 5'!Z93</f>
        <v>39.595419999999997</v>
      </c>
      <c r="L44" s="228">
        <v>4.9684529999999967</v>
      </c>
      <c r="M44" s="229">
        <v>2.1562160000000006</v>
      </c>
      <c r="N44" s="3">
        <v>1.9664210879670989</v>
      </c>
      <c r="O44" s="37"/>
    </row>
    <row r="45" spans="3:16">
      <c r="C45" s="33"/>
      <c r="D45" s="33"/>
      <c r="E45" s="33"/>
      <c r="H45" s="33"/>
      <c r="I45" s="235">
        <v>10</v>
      </c>
      <c r="J45" s="236" t="s">
        <v>22</v>
      </c>
      <c r="K45" s="237">
        <f>'Tables 1 - 5'!Z94</f>
        <v>36.808838999999999</v>
      </c>
      <c r="L45" s="228">
        <v>4.4916940000000025</v>
      </c>
      <c r="M45" s="229">
        <v>2.0911619999999971</v>
      </c>
      <c r="N45" s="3">
        <v>1.9664210879670989</v>
      </c>
      <c r="O45" s="37"/>
    </row>
    <row r="46" spans="3:16">
      <c r="C46" s="42"/>
      <c r="D46" s="33"/>
      <c r="E46" s="33"/>
      <c r="H46" s="33"/>
      <c r="I46" s="235">
        <v>11</v>
      </c>
      <c r="J46" s="236" t="s">
        <v>38</v>
      </c>
      <c r="K46" s="237">
        <f>'Tables 1 - 5'!Z95</f>
        <v>42.250749999999996</v>
      </c>
      <c r="L46" s="228">
        <v>4.5917129999999986</v>
      </c>
      <c r="M46" s="229">
        <v>2.070057999999996</v>
      </c>
      <c r="N46" s="3">
        <v>1.9664210879670989</v>
      </c>
      <c r="O46" s="37"/>
    </row>
    <row r="47" spans="3:16">
      <c r="C47" s="42"/>
      <c r="D47" s="33"/>
      <c r="E47" s="33"/>
      <c r="H47" s="33"/>
      <c r="I47" s="235">
        <v>12</v>
      </c>
      <c r="J47" s="236" t="s">
        <v>39</v>
      </c>
      <c r="K47" s="237">
        <f>'Tables 1 - 5'!Z96</f>
        <v>44.683548999999999</v>
      </c>
      <c r="L47" s="228">
        <v>6.1357009999999974</v>
      </c>
      <c r="M47" s="229">
        <v>2.0996529999999964</v>
      </c>
      <c r="N47" s="3">
        <v>1.9664210879670989</v>
      </c>
      <c r="O47" s="37"/>
    </row>
    <row r="48" spans="3:16">
      <c r="C48" s="42"/>
      <c r="D48" s="33"/>
      <c r="E48" s="33"/>
      <c r="H48" s="33"/>
      <c r="I48" s="235">
        <v>13</v>
      </c>
      <c r="J48" s="236" t="s">
        <v>40</v>
      </c>
      <c r="K48" s="237">
        <f>'Tables 1 - 5'!Z97</f>
        <v>43.474243999999999</v>
      </c>
      <c r="L48" s="228">
        <v>4.6878029999999953</v>
      </c>
      <c r="M48" s="229">
        <v>2.1125189999999989</v>
      </c>
      <c r="N48" s="3">
        <v>1.9664210879670989</v>
      </c>
      <c r="O48" s="37"/>
      <c r="P48" s="1" t="s">
        <v>56</v>
      </c>
    </row>
    <row r="49" spans="3:22" ht="15.75" thickBot="1">
      <c r="C49" s="42"/>
      <c r="D49" s="33"/>
      <c r="E49" s="33"/>
      <c r="H49" s="33"/>
      <c r="I49" s="238">
        <v>14</v>
      </c>
      <c r="J49" s="239" t="s">
        <v>41</v>
      </c>
      <c r="K49" s="39">
        <f>'Tables 1 - 5'!Z98</f>
        <v>43.186121999999997</v>
      </c>
      <c r="L49" s="240">
        <v>4.4866039999999998</v>
      </c>
      <c r="M49" s="205">
        <v>2.1421149999999969</v>
      </c>
      <c r="N49" s="3">
        <v>1.9664210879670989</v>
      </c>
      <c r="O49" s="37"/>
    </row>
    <row r="50" spans="3:22">
      <c r="C50" s="42"/>
      <c r="D50" s="33"/>
      <c r="E50" s="33"/>
      <c r="H50" s="33"/>
      <c r="I50" s="226"/>
      <c r="J50" s="226"/>
      <c r="K50" s="227"/>
      <c r="L50" s="219"/>
      <c r="M50" s="219"/>
      <c r="N50" s="3"/>
      <c r="O50" s="37"/>
      <c r="P50" s="1" t="s">
        <v>267</v>
      </c>
      <c r="V50" s="1" t="s">
        <v>286</v>
      </c>
    </row>
    <row r="51" spans="3:22" ht="15.75" thickBot="1">
      <c r="C51" s="42"/>
      <c r="D51" s="33"/>
      <c r="E51" s="33"/>
      <c r="H51" s="33"/>
      <c r="I51" s="226"/>
      <c r="J51" s="226"/>
      <c r="K51" s="227"/>
      <c r="L51" s="219"/>
      <c r="M51" s="219"/>
      <c r="N51" s="3"/>
      <c r="O51" s="37"/>
    </row>
    <row r="52" spans="3:22" ht="64.5" thickBot="1">
      <c r="C52" s="43"/>
      <c r="D52" s="33"/>
      <c r="E52" s="33"/>
      <c r="P52" s="222" t="s">
        <v>0</v>
      </c>
      <c r="Q52" s="223" t="s">
        <v>1</v>
      </c>
      <c r="R52" s="224" t="s">
        <v>219</v>
      </c>
      <c r="S52" s="224" t="s">
        <v>220</v>
      </c>
      <c r="T52" s="225" t="s">
        <v>224</v>
      </c>
    </row>
    <row r="53" spans="3:22">
      <c r="C53" s="42"/>
      <c r="D53" s="33"/>
      <c r="E53" s="33"/>
      <c r="P53" s="230">
        <v>1</v>
      </c>
      <c r="Q53" s="231" t="s">
        <v>29</v>
      </c>
      <c r="R53" s="241">
        <f>'Tables 1 - 5'!AA85</f>
        <v>3.2175449999999999</v>
      </c>
      <c r="S53" s="233">
        <v>1.0281549999999999</v>
      </c>
      <c r="T53" s="234">
        <v>0.25888599999999995</v>
      </c>
    </row>
    <row r="54" spans="3:22">
      <c r="C54" s="42"/>
      <c r="D54" s="33"/>
      <c r="E54" s="33"/>
      <c r="P54" s="235">
        <v>2</v>
      </c>
      <c r="Q54" s="236" t="s">
        <v>30</v>
      </c>
      <c r="R54" s="242">
        <f>'Tables 1 - 5'!AA86</f>
        <v>3.3659759999999999</v>
      </c>
      <c r="S54" s="228">
        <v>0.4150459999999998</v>
      </c>
      <c r="T54" s="229">
        <v>0.10901999999999967</v>
      </c>
    </row>
    <row r="55" spans="3:22">
      <c r="C55" s="42"/>
      <c r="D55" s="33"/>
      <c r="E55" s="33"/>
      <c r="P55" s="235">
        <v>3</v>
      </c>
      <c r="Q55" s="236" t="s">
        <v>31</v>
      </c>
      <c r="R55" s="242">
        <f>'Tables 1 - 5'!AA87</f>
        <v>4.1026499999999997</v>
      </c>
      <c r="S55" s="228">
        <v>0.43647199999999975</v>
      </c>
      <c r="T55" s="229">
        <v>0.47246699999999953</v>
      </c>
    </row>
    <row r="56" spans="3:22">
      <c r="C56" s="42"/>
      <c r="D56" s="33"/>
      <c r="E56" s="33"/>
      <c r="P56" s="235">
        <v>4</v>
      </c>
      <c r="Q56" s="236" t="s">
        <v>32</v>
      </c>
      <c r="R56" s="242">
        <f>'Tables 1 - 5'!AA88</f>
        <v>4.694083</v>
      </c>
      <c r="S56" s="228">
        <v>0.45049799999999962</v>
      </c>
      <c r="T56" s="229">
        <v>0.18471599999999988</v>
      </c>
    </row>
    <row r="57" spans="3:22">
      <c r="C57" s="42"/>
      <c r="D57" s="33"/>
      <c r="E57" s="33"/>
      <c r="P57" s="235">
        <v>5</v>
      </c>
      <c r="Q57" s="236" t="s">
        <v>33</v>
      </c>
      <c r="R57" s="242">
        <f>'Tables 1 - 5'!AA89</f>
        <v>4.9877669999999998</v>
      </c>
      <c r="S57" s="228">
        <v>0.87504600000000021</v>
      </c>
      <c r="T57" s="229">
        <v>0.55855299999999986</v>
      </c>
    </row>
    <row r="58" spans="3:22">
      <c r="C58" s="42"/>
      <c r="D58" s="33"/>
      <c r="E58" s="33"/>
      <c r="P58" s="235">
        <v>6</v>
      </c>
      <c r="Q58" s="236" t="s">
        <v>34</v>
      </c>
      <c r="R58" s="242">
        <f>'Tables 1 - 5'!AA90</f>
        <v>5.4743870000000001</v>
      </c>
      <c r="S58" s="228">
        <v>1.2780370000000003</v>
      </c>
      <c r="T58" s="229">
        <v>0.40245700000000006</v>
      </c>
    </row>
    <row r="59" spans="3:22">
      <c r="P59" s="235">
        <v>7</v>
      </c>
      <c r="Q59" s="236" t="s">
        <v>35</v>
      </c>
      <c r="R59" s="242">
        <f>'Tables 1 - 5'!AA91</f>
        <v>5.0340699999999998</v>
      </c>
      <c r="S59" s="228">
        <v>0.44996299999999945</v>
      </c>
      <c r="T59" s="229">
        <v>0.2661389999999999</v>
      </c>
    </row>
    <row r="60" spans="3:22">
      <c r="P60" s="235">
        <v>8</v>
      </c>
      <c r="Q60" s="236" t="s">
        <v>36</v>
      </c>
      <c r="R60" s="242">
        <f>'Tables 1 - 5'!AA92</f>
        <v>5.3246539999999998</v>
      </c>
      <c r="S60" s="228">
        <v>0.58480799999999977</v>
      </c>
      <c r="T60" s="229">
        <v>0.28033299999999972</v>
      </c>
    </row>
    <row r="61" spans="3:22">
      <c r="P61" s="235">
        <v>9</v>
      </c>
      <c r="Q61" s="236" t="s">
        <v>37</v>
      </c>
      <c r="R61" s="242">
        <f>'Tables 1 - 5'!AA93</f>
        <v>5.3237750000000004</v>
      </c>
      <c r="S61" s="228">
        <v>0.57260800000000067</v>
      </c>
      <c r="T61" s="229">
        <v>0.31320000000000014</v>
      </c>
    </row>
    <row r="62" spans="3:22">
      <c r="P62" s="235">
        <v>10</v>
      </c>
      <c r="Q62" s="236" t="s">
        <v>22</v>
      </c>
      <c r="R62" s="242">
        <f>'Tables 1 - 5'!AA94</f>
        <v>5.1305690000000004</v>
      </c>
      <c r="S62" s="228">
        <v>0.86006300000000024</v>
      </c>
      <c r="T62" s="229">
        <v>0.4843680000000008</v>
      </c>
    </row>
    <row r="63" spans="3:22">
      <c r="P63" s="235">
        <v>11</v>
      </c>
      <c r="Q63" s="236" t="s">
        <v>38</v>
      </c>
      <c r="R63" s="242">
        <f>'Tables 1 - 5'!AA95</f>
        <v>5.6071090000000003</v>
      </c>
      <c r="S63" s="228">
        <v>0.43667400000000001</v>
      </c>
      <c r="T63" s="229">
        <v>0.24055000000000071</v>
      </c>
    </row>
    <row r="64" spans="3:22">
      <c r="P64" s="235">
        <v>12</v>
      </c>
      <c r="Q64" s="236" t="s">
        <v>39</v>
      </c>
      <c r="R64" s="242">
        <f>'Tables 1 - 5'!AA96</f>
        <v>5.8056299999999998</v>
      </c>
      <c r="S64" s="228">
        <v>0.66627299999999945</v>
      </c>
      <c r="T64" s="229">
        <v>0.26767499999999966</v>
      </c>
    </row>
    <row r="65" spans="16:20">
      <c r="P65" s="235">
        <v>13</v>
      </c>
      <c r="Q65" s="236" t="s">
        <v>40</v>
      </c>
      <c r="R65" s="242">
        <f>'Tables 1 - 5'!AA97</f>
        <v>5.906091</v>
      </c>
      <c r="S65" s="228">
        <v>0.52576100000000014</v>
      </c>
      <c r="T65" s="229">
        <v>0.32150899999999982</v>
      </c>
    </row>
    <row r="66" spans="16:20" ht="15.75" thickBot="1">
      <c r="P66" s="238">
        <v>14</v>
      </c>
      <c r="Q66" s="239" t="s">
        <v>41</v>
      </c>
      <c r="R66" s="243">
        <f>'Tables 1 - 5'!AA98</f>
        <v>5.6990860000000003</v>
      </c>
      <c r="S66" s="240">
        <v>0.46165000000000056</v>
      </c>
      <c r="T66" s="205">
        <v>0.36513500000000043</v>
      </c>
    </row>
  </sheetData>
  <mergeCells count="1">
    <mergeCell ref="B4:F4"/>
  </mergeCells>
  <pageMargins left="0.7" right="0.7" top="0.75" bottom="0.75" header="0.3" footer="0.3"/>
  <pageSetup paperSize="9" scale="24" orientation="portrait" r:id="rId1"/>
  <ignoredErrors>
    <ignoredError sqref="R54:R66 R5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3"/>
  <sheetViews>
    <sheetView zoomScale="70" zoomScaleNormal="70" workbookViewId="0">
      <selection activeCell="J20" sqref="J20"/>
    </sheetView>
  </sheetViews>
  <sheetFormatPr defaultRowHeight="15"/>
  <cols>
    <col min="2" max="2" width="37.140625" bestFit="1" customWidth="1"/>
    <col min="3" max="3" width="22.5703125" bestFit="1" customWidth="1"/>
    <col min="4" max="4" width="11.5703125" bestFit="1" customWidth="1"/>
    <col min="5" max="5" width="9.7109375" bestFit="1" customWidth="1"/>
    <col min="6" max="6" width="32.42578125" bestFit="1" customWidth="1"/>
    <col min="7" max="7" width="36.7109375" customWidth="1"/>
    <col min="9" max="9" width="48.85546875" customWidth="1"/>
    <col min="10" max="10" width="19.5703125" bestFit="1" customWidth="1"/>
    <col min="11" max="11" width="11.28515625" customWidth="1"/>
  </cols>
  <sheetData>
    <row r="2" spans="2:9">
      <c r="B2" s="1" t="s">
        <v>288</v>
      </c>
    </row>
    <row r="3" spans="2:9" ht="15.75" thickBot="1"/>
    <row r="4" spans="2:9" ht="26.25" thickBot="1">
      <c r="B4" s="251"/>
      <c r="C4" s="252" t="s">
        <v>251</v>
      </c>
      <c r="D4" s="252" t="s">
        <v>287</v>
      </c>
    </row>
    <row r="5" spans="2:9">
      <c r="B5" s="255" t="s">
        <v>148</v>
      </c>
      <c r="C5" s="340">
        <v>0</v>
      </c>
      <c r="D5" s="340">
        <v>4</v>
      </c>
    </row>
    <row r="6" spans="2:9">
      <c r="B6" s="256" t="s">
        <v>149</v>
      </c>
      <c r="C6" s="341">
        <v>0</v>
      </c>
      <c r="D6" s="341">
        <v>2.2999999999999998</v>
      </c>
    </row>
    <row r="7" spans="2:9" ht="15.75" thickBot="1">
      <c r="B7" s="257" t="s">
        <v>260</v>
      </c>
      <c r="C7" s="342">
        <v>16.7</v>
      </c>
      <c r="D7" s="342">
        <v>33.299999999999997</v>
      </c>
    </row>
    <row r="8" spans="2:9" ht="15.75" thickBot="1">
      <c r="B8" s="253" t="s">
        <v>150</v>
      </c>
      <c r="C8" s="254">
        <f>SUM(C5:C7)</f>
        <v>16.7</v>
      </c>
      <c r="D8" s="254">
        <f>SUM(D5:D7)</f>
        <v>39.599999999999994</v>
      </c>
    </row>
    <row r="9" spans="2:9">
      <c r="F9" s="1" t="s">
        <v>289</v>
      </c>
    </row>
    <row r="10" spans="2:9" ht="15.75" thickBot="1"/>
    <row r="11" spans="2:9" ht="26.25" thickBot="1">
      <c r="F11" s="244" t="s">
        <v>155</v>
      </c>
      <c r="G11" s="172" t="s">
        <v>156</v>
      </c>
    </row>
    <row r="12" spans="2:9">
      <c r="F12" s="208" t="s">
        <v>157</v>
      </c>
      <c r="G12" s="245" t="s">
        <v>158</v>
      </c>
    </row>
    <row r="13" spans="2:9">
      <c r="F13" s="211" t="s">
        <v>159</v>
      </c>
      <c r="G13" s="326" t="s">
        <v>293</v>
      </c>
    </row>
    <row r="14" spans="2:9" ht="15.75" thickBot="1">
      <c r="F14" s="170" t="s">
        <v>160</v>
      </c>
      <c r="G14" s="325" t="s">
        <v>294</v>
      </c>
    </row>
    <row r="15" spans="2:9" ht="19.5" customHeight="1">
      <c r="G15" s="52"/>
      <c r="I15" s="1" t="s">
        <v>290</v>
      </c>
    </row>
    <row r="16" spans="2:9" ht="19.5" customHeight="1" thickBot="1">
      <c r="G16" s="52"/>
    </row>
    <row r="17" spans="7:10" ht="19.5" customHeight="1" thickBot="1">
      <c r="G17" s="52"/>
      <c r="I17" s="244" t="s">
        <v>166</v>
      </c>
      <c r="J17" s="172" t="s">
        <v>167</v>
      </c>
    </row>
    <row r="18" spans="7:10" ht="15.75" thickBot="1">
      <c r="G18" s="52"/>
      <c r="I18" s="324" t="s">
        <v>159</v>
      </c>
      <c r="J18" s="327" t="s">
        <v>295</v>
      </c>
    </row>
    <row r="19" spans="7:10" ht="15.75" thickBot="1">
      <c r="G19" s="52"/>
      <c r="I19" s="324" t="s">
        <v>160</v>
      </c>
      <c r="J19" s="213" t="s">
        <v>168</v>
      </c>
    </row>
    <row r="20" spans="7:10" ht="20.25" customHeight="1">
      <c r="G20" s="52"/>
    </row>
    <row r="21" spans="7:10" ht="21.75" customHeight="1">
      <c r="G21" s="52"/>
    </row>
    <row r="22" spans="7:10" ht="18.75" customHeight="1">
      <c r="G22" s="52"/>
    </row>
    <row r="23" spans="7:10" ht="21" customHeight="1">
      <c r="G23" s="52"/>
    </row>
  </sheetData>
  <pageMargins left="0.7" right="0.7" top="0.75" bottom="0.75" header="0.3" footer="0.3"/>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3"/>
  <sheetViews>
    <sheetView workbookViewId="0">
      <selection activeCell="J9" sqref="J9"/>
    </sheetView>
  </sheetViews>
  <sheetFormatPr defaultRowHeight="15"/>
  <cols>
    <col min="2" max="2" width="25.28515625" customWidth="1"/>
    <col min="3" max="3" width="16" bestFit="1" customWidth="1"/>
    <col min="5" max="5" width="21.140625" bestFit="1" customWidth="1"/>
    <col min="6" max="6" width="8.85546875" bestFit="1" customWidth="1"/>
    <col min="7" max="7" width="12.28515625" bestFit="1" customWidth="1"/>
  </cols>
  <sheetData>
    <row r="2" spans="2:8">
      <c r="B2" s="1" t="s">
        <v>291</v>
      </c>
    </row>
    <row r="3" spans="2:8" ht="15.75" thickBot="1"/>
    <row r="4" spans="2:8" ht="26.25" thickBot="1">
      <c r="B4" s="244" t="s">
        <v>169</v>
      </c>
      <c r="C4" s="172" t="s">
        <v>167</v>
      </c>
    </row>
    <row r="5" spans="2:8" ht="15.75" thickBot="1">
      <c r="B5" s="6" t="s">
        <v>170</v>
      </c>
      <c r="C5" s="325" t="s">
        <v>296</v>
      </c>
    </row>
    <row r="6" spans="2:8">
      <c r="B6" s="323"/>
      <c r="C6" s="248"/>
      <c r="E6" s="1" t="s">
        <v>292</v>
      </c>
    </row>
    <row r="7" spans="2:8" ht="15.75" thickBot="1"/>
    <row r="8" spans="2:8" ht="15.75" thickBot="1">
      <c r="E8" s="246" t="s">
        <v>171</v>
      </c>
      <c r="F8" s="247" t="s">
        <v>172</v>
      </c>
      <c r="G8" s="247" t="s">
        <v>297</v>
      </c>
      <c r="H8" s="247" t="s">
        <v>173</v>
      </c>
    </row>
    <row r="9" spans="2:8" ht="15.75" thickBot="1">
      <c r="E9" s="64" t="s">
        <v>237</v>
      </c>
      <c r="F9" s="65" t="s">
        <v>238</v>
      </c>
      <c r="G9" s="343">
        <v>11.8</v>
      </c>
      <c r="H9" s="343">
        <v>11.8</v>
      </c>
    </row>
    <row r="10" spans="2:8" ht="15.75" thickBot="1">
      <c r="E10" s="66" t="s">
        <v>239</v>
      </c>
      <c r="F10" s="65" t="s">
        <v>240</v>
      </c>
      <c r="G10" s="343">
        <v>1517</v>
      </c>
      <c r="H10" s="343">
        <v>-7</v>
      </c>
    </row>
    <row r="11" spans="2:8" ht="15.75" thickBot="1">
      <c r="E11" s="66" t="s">
        <v>241</v>
      </c>
      <c r="F11" s="65" t="s">
        <v>242</v>
      </c>
      <c r="G11" s="343">
        <v>99</v>
      </c>
      <c r="H11" s="343">
        <v>-42</v>
      </c>
    </row>
    <row r="12" spans="2:8" ht="15.75" thickBot="1">
      <c r="E12" s="374" t="s">
        <v>174</v>
      </c>
      <c r="F12" s="65" t="s">
        <v>175</v>
      </c>
      <c r="G12" s="343">
        <v>0</v>
      </c>
      <c r="H12" s="343">
        <v>-14.25</v>
      </c>
    </row>
    <row r="13" spans="2:8" ht="15.75" thickBot="1">
      <c r="E13" s="375"/>
      <c r="F13" s="65" t="s">
        <v>176</v>
      </c>
      <c r="G13" s="343">
        <v>0</v>
      </c>
      <c r="H13" s="343">
        <v>-14.25</v>
      </c>
    </row>
  </sheetData>
  <mergeCells count="1">
    <mergeCell ref="E12:E13"/>
  </mergeCell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65" zoomScaleNormal="65" workbookViewId="0">
      <pane ySplit="5" topLeftCell="A6" activePane="bottomLeft" state="frozen"/>
      <selection activeCell="A3" sqref="A3:L46"/>
      <selection pane="bottomLeft" activeCell="J7" sqref="J7"/>
    </sheetView>
  </sheetViews>
  <sheetFormatPr defaultRowHeight="15"/>
  <cols>
    <col min="1" max="1" width="77.7109375" customWidth="1"/>
    <col min="2" max="2" width="4.28515625" bestFit="1" customWidth="1"/>
    <col min="3" max="3" width="11.85546875" bestFit="1" customWidth="1"/>
    <col min="4" max="4" width="13.5703125" bestFit="1" customWidth="1"/>
    <col min="5" max="5" width="14.85546875" bestFit="1" customWidth="1"/>
    <col min="6" max="8" width="11.140625" bestFit="1" customWidth="1"/>
    <col min="9" max="9" width="71.5703125" bestFit="1" customWidth="1"/>
  </cols>
  <sheetData>
    <row r="1" spans="1:9">
      <c r="A1" t="s">
        <v>197</v>
      </c>
    </row>
    <row r="3" spans="1:9" ht="26.25">
      <c r="A3" s="376" t="s">
        <v>315</v>
      </c>
      <c r="B3" s="376"/>
      <c r="C3" s="376"/>
      <c r="D3" s="376"/>
      <c r="E3" s="83" t="s">
        <v>177</v>
      </c>
      <c r="F3" s="377">
        <v>41908</v>
      </c>
      <c r="G3" s="377"/>
      <c r="H3" s="377"/>
      <c r="I3" s="84"/>
    </row>
    <row r="4" spans="1:9" ht="31.5">
      <c r="A4" s="85" t="s">
        <v>178</v>
      </c>
      <c r="B4" s="85"/>
      <c r="C4" s="86" t="s">
        <v>179</v>
      </c>
      <c r="D4" s="86" t="s">
        <v>180</v>
      </c>
      <c r="E4" s="85" t="s">
        <v>181</v>
      </c>
      <c r="F4" s="87" t="s">
        <v>182</v>
      </c>
      <c r="G4" s="87" t="s">
        <v>183</v>
      </c>
      <c r="H4" s="87" t="s">
        <v>184</v>
      </c>
      <c r="I4" s="378" t="s">
        <v>185</v>
      </c>
    </row>
    <row r="5" spans="1:9" ht="15.75">
      <c r="A5" s="85" t="s">
        <v>186</v>
      </c>
      <c r="B5" s="86"/>
      <c r="C5" s="86"/>
      <c r="D5" s="86"/>
      <c r="E5" s="86"/>
      <c r="F5" s="88" t="s">
        <v>187</v>
      </c>
      <c r="G5" s="89" t="s">
        <v>42</v>
      </c>
      <c r="H5" s="89" t="s">
        <v>43</v>
      </c>
      <c r="I5" s="378"/>
    </row>
    <row r="6" spans="1:9" ht="15.75">
      <c r="A6" s="90" t="s">
        <v>316</v>
      </c>
      <c r="B6" s="91"/>
      <c r="C6" s="92" t="s">
        <v>243</v>
      </c>
      <c r="D6" s="91"/>
      <c r="E6" s="91"/>
      <c r="F6" s="93">
        <v>251.73333333333301</v>
      </c>
      <c r="G6" s="94" t="s">
        <v>243</v>
      </c>
      <c r="H6" s="95" t="s">
        <v>243</v>
      </c>
      <c r="I6" s="96" t="s">
        <v>317</v>
      </c>
    </row>
    <row r="7" spans="1:9" ht="15.75">
      <c r="A7" s="97" t="s">
        <v>318</v>
      </c>
      <c r="B7" s="98"/>
      <c r="C7" s="99" t="s">
        <v>319</v>
      </c>
      <c r="D7" s="100" t="s">
        <v>320</v>
      </c>
      <c r="E7" s="100"/>
      <c r="F7" s="101">
        <v>1.1666890673736021</v>
      </c>
      <c r="G7" s="101" t="s">
        <v>243</v>
      </c>
      <c r="H7" s="101" t="s">
        <v>243</v>
      </c>
      <c r="I7" s="96" t="s">
        <v>321</v>
      </c>
    </row>
    <row r="8" spans="1:9" ht="15.75">
      <c r="A8" s="90" t="s">
        <v>322</v>
      </c>
      <c r="B8" s="91"/>
      <c r="C8" s="102" t="s">
        <v>323</v>
      </c>
      <c r="D8" s="100" t="s">
        <v>320</v>
      </c>
      <c r="E8" s="91"/>
      <c r="F8" s="103">
        <v>5.0000000000000001E-3</v>
      </c>
      <c r="G8" s="103">
        <v>5.0000000000000001E-3</v>
      </c>
      <c r="H8" s="103">
        <v>5.0000000000000001E-3</v>
      </c>
      <c r="I8" s="96" t="s">
        <v>324</v>
      </c>
    </row>
    <row r="9" spans="1:9" ht="15.75">
      <c r="A9" s="97" t="s">
        <v>325</v>
      </c>
      <c r="B9" s="100" t="s">
        <v>326</v>
      </c>
      <c r="C9" s="99" t="s">
        <v>327</v>
      </c>
      <c r="D9" s="100" t="s">
        <v>320</v>
      </c>
      <c r="E9" s="100" t="s">
        <v>328</v>
      </c>
      <c r="F9" s="104">
        <v>1342.2809999999999</v>
      </c>
      <c r="G9" s="104">
        <v>1443.829</v>
      </c>
      <c r="H9" s="104">
        <v>1475.5930000000001</v>
      </c>
      <c r="I9" s="96" t="s">
        <v>329</v>
      </c>
    </row>
    <row r="10" spans="1:9" ht="15.75">
      <c r="A10" s="97" t="s">
        <v>330</v>
      </c>
      <c r="B10" s="100" t="s">
        <v>331</v>
      </c>
      <c r="C10" s="99" t="s">
        <v>332</v>
      </c>
      <c r="D10" s="100" t="s">
        <v>320</v>
      </c>
      <c r="E10" s="100" t="s">
        <v>328</v>
      </c>
      <c r="F10" s="105" t="s">
        <v>243</v>
      </c>
      <c r="G10" s="106">
        <v>-5.5</v>
      </c>
      <c r="H10" s="106">
        <v>-100</v>
      </c>
      <c r="I10" s="96" t="s">
        <v>333</v>
      </c>
    </row>
    <row r="11" spans="1:9" ht="15.75">
      <c r="A11" s="97" t="s">
        <v>334</v>
      </c>
      <c r="B11" s="98" t="s">
        <v>335</v>
      </c>
      <c r="C11" s="99" t="s">
        <v>336</v>
      </c>
      <c r="D11" s="100" t="s">
        <v>320</v>
      </c>
      <c r="E11" s="100" t="s">
        <v>328</v>
      </c>
      <c r="F11" s="107" t="s">
        <v>243</v>
      </c>
      <c r="G11" s="106">
        <v>-0.52728791368496775</v>
      </c>
      <c r="H11" s="106">
        <v>4.7185352974950332</v>
      </c>
      <c r="I11" s="96" t="s">
        <v>337</v>
      </c>
    </row>
    <row r="12" spans="1:9" ht="15.75">
      <c r="A12" s="97" t="s">
        <v>338</v>
      </c>
      <c r="B12" s="98"/>
      <c r="C12" s="99" t="s">
        <v>339</v>
      </c>
      <c r="D12" s="100" t="s">
        <v>320</v>
      </c>
      <c r="E12" s="100" t="s">
        <v>328</v>
      </c>
      <c r="F12" s="108">
        <v>3.1E-2</v>
      </c>
      <c r="G12" s="108">
        <v>3.1E-2</v>
      </c>
      <c r="H12" s="108">
        <v>2.5000000000000001E-2</v>
      </c>
      <c r="I12" s="96" t="s">
        <v>340</v>
      </c>
    </row>
    <row r="13" spans="1:9" ht="15.75">
      <c r="A13" s="97" t="s">
        <v>341</v>
      </c>
      <c r="B13" s="98"/>
      <c r="C13" s="99" t="s">
        <v>342</v>
      </c>
      <c r="D13" s="100" t="s">
        <v>320</v>
      </c>
      <c r="E13" s="100" t="s">
        <v>328</v>
      </c>
      <c r="F13" s="108">
        <v>2.7E-2</v>
      </c>
      <c r="G13" s="108">
        <v>3.1E-2</v>
      </c>
      <c r="H13" s="108">
        <v>3.1E-2</v>
      </c>
      <c r="I13" s="96" t="s">
        <v>340</v>
      </c>
    </row>
    <row r="14" spans="1:9" ht="15.75">
      <c r="A14" s="97" t="s">
        <v>343</v>
      </c>
      <c r="B14" s="98"/>
      <c r="C14" s="99" t="s">
        <v>344</v>
      </c>
      <c r="D14" s="100" t="s">
        <v>320</v>
      </c>
      <c r="E14" s="100" t="s">
        <v>328</v>
      </c>
      <c r="F14" s="108">
        <v>2.5000000000000001E-2</v>
      </c>
      <c r="G14" s="108">
        <v>0.03</v>
      </c>
      <c r="H14" s="108">
        <v>3.3000000000000002E-2</v>
      </c>
      <c r="I14" s="96" t="s">
        <v>340</v>
      </c>
    </row>
    <row r="15" spans="1:9" ht="15.75">
      <c r="A15" s="97" t="s">
        <v>345</v>
      </c>
      <c r="B15" s="98" t="s">
        <v>346</v>
      </c>
      <c r="C15" s="99" t="s">
        <v>347</v>
      </c>
      <c r="D15" s="100" t="s">
        <v>320</v>
      </c>
      <c r="E15" s="100" t="s">
        <v>328</v>
      </c>
      <c r="F15" s="101">
        <v>1.163</v>
      </c>
      <c r="G15" s="101">
        <v>1.2051000000000001</v>
      </c>
      <c r="H15" s="101">
        <v>1.2353000000000001</v>
      </c>
      <c r="I15" s="96" t="s">
        <v>348</v>
      </c>
    </row>
    <row r="16" spans="1:9" ht="15.75">
      <c r="A16" s="109" t="s">
        <v>349</v>
      </c>
      <c r="B16" s="110" t="s">
        <v>350</v>
      </c>
      <c r="C16" s="110" t="s">
        <v>351</v>
      </c>
      <c r="D16" s="110" t="s">
        <v>320</v>
      </c>
      <c r="E16" s="110" t="s">
        <v>328</v>
      </c>
      <c r="F16" s="111">
        <v>1561.072803</v>
      </c>
      <c r="G16" s="111">
        <v>1732.6948432352185</v>
      </c>
      <c r="H16" s="111">
        <v>1705.0988395529957</v>
      </c>
      <c r="I16" s="112"/>
    </row>
    <row r="17" spans="1:9" ht="15.75">
      <c r="A17" s="113" t="s">
        <v>352</v>
      </c>
      <c r="B17" s="98" t="s">
        <v>353</v>
      </c>
      <c r="C17" s="98" t="s">
        <v>354</v>
      </c>
      <c r="D17" s="98" t="s">
        <v>188</v>
      </c>
      <c r="E17" s="98" t="s">
        <v>328</v>
      </c>
      <c r="F17" s="107" t="s">
        <v>243</v>
      </c>
      <c r="G17" s="107" t="s">
        <v>243</v>
      </c>
      <c r="H17" s="106">
        <v>1.244326971489021</v>
      </c>
      <c r="I17" s="96" t="s">
        <v>337</v>
      </c>
    </row>
    <row r="18" spans="1:9" ht="15.75">
      <c r="A18" s="113" t="s">
        <v>355</v>
      </c>
      <c r="B18" s="98" t="s">
        <v>356</v>
      </c>
      <c r="C18" s="98" t="s">
        <v>357</v>
      </c>
      <c r="D18" s="98" t="s">
        <v>188</v>
      </c>
      <c r="E18" s="98" t="s">
        <v>328</v>
      </c>
      <c r="F18" s="107" t="s">
        <v>243</v>
      </c>
      <c r="G18" s="106">
        <v>0.14395339862662926</v>
      </c>
      <c r="H18" s="106">
        <v>1.2424698479711971E-2</v>
      </c>
      <c r="I18" s="96" t="s">
        <v>337</v>
      </c>
    </row>
    <row r="19" spans="1:9" ht="15.75">
      <c r="A19" s="113" t="s">
        <v>358</v>
      </c>
      <c r="B19" s="98" t="s">
        <v>359</v>
      </c>
      <c r="C19" s="98" t="s">
        <v>360</v>
      </c>
      <c r="D19" s="98" t="s">
        <v>188</v>
      </c>
      <c r="E19" s="98" t="s">
        <v>189</v>
      </c>
      <c r="F19" s="107" t="s">
        <v>243</v>
      </c>
      <c r="G19" s="107" t="s">
        <v>243</v>
      </c>
      <c r="H19" s="106">
        <v>2.0350028690453592</v>
      </c>
      <c r="I19" s="96" t="s">
        <v>337</v>
      </c>
    </row>
    <row r="20" spans="1:9" ht="15.75">
      <c r="A20" s="114" t="s">
        <v>361</v>
      </c>
      <c r="B20" s="98" t="s">
        <v>362</v>
      </c>
      <c r="C20" s="98" t="s">
        <v>363</v>
      </c>
      <c r="D20" s="98" t="s">
        <v>188</v>
      </c>
      <c r="E20" s="98" t="s">
        <v>189</v>
      </c>
      <c r="F20" s="107" t="s">
        <v>243</v>
      </c>
      <c r="G20" s="107" t="s">
        <v>243</v>
      </c>
      <c r="H20" s="106">
        <v>3.8492300710225629</v>
      </c>
      <c r="I20" s="96" t="s">
        <v>337</v>
      </c>
    </row>
    <row r="21" spans="1:9" ht="15.75">
      <c r="A21" s="114" t="s">
        <v>364</v>
      </c>
      <c r="B21" s="98" t="s">
        <v>365</v>
      </c>
      <c r="C21" s="98" t="s">
        <v>366</v>
      </c>
      <c r="D21" s="98" t="s">
        <v>188</v>
      </c>
      <c r="E21" s="98" t="s">
        <v>189</v>
      </c>
      <c r="F21" s="106">
        <v>2.5662115399999998</v>
      </c>
      <c r="G21" s="106">
        <v>0</v>
      </c>
      <c r="H21" s="106">
        <v>0</v>
      </c>
      <c r="I21" s="96" t="s">
        <v>367</v>
      </c>
    </row>
    <row r="22" spans="1:9" ht="15.75">
      <c r="A22" s="115" t="s">
        <v>368</v>
      </c>
      <c r="B22" s="116" t="s">
        <v>369</v>
      </c>
      <c r="C22" s="116" t="s">
        <v>370</v>
      </c>
      <c r="D22" s="116" t="s">
        <v>188</v>
      </c>
      <c r="E22" s="116" t="s">
        <v>189</v>
      </c>
      <c r="F22" s="117">
        <v>271.27374789999999</v>
      </c>
      <c r="G22" s="117">
        <v>312.179148</v>
      </c>
      <c r="H22" s="107">
        <v>311.99517143132232</v>
      </c>
      <c r="I22" s="112" t="s">
        <v>371</v>
      </c>
    </row>
    <row r="23" spans="1:9" ht="15.75">
      <c r="A23" s="115" t="s">
        <v>372</v>
      </c>
      <c r="B23" s="116" t="s">
        <v>373</v>
      </c>
      <c r="C23" s="116" t="s">
        <v>374</v>
      </c>
      <c r="D23" s="116" t="s">
        <v>188</v>
      </c>
      <c r="E23" s="116" t="s">
        <v>189</v>
      </c>
      <c r="F23" s="117">
        <v>172.45986191999998</v>
      </c>
      <c r="G23" s="117">
        <v>213.95951766583201</v>
      </c>
      <c r="H23" s="107">
        <v>266.76591363537142</v>
      </c>
      <c r="I23" s="112" t="s">
        <v>375</v>
      </c>
    </row>
    <row r="24" spans="1:9" ht="15.75">
      <c r="A24" s="115" t="s">
        <v>376</v>
      </c>
      <c r="B24" s="116" t="s">
        <v>377</v>
      </c>
      <c r="C24" s="116" t="s">
        <v>190</v>
      </c>
      <c r="D24" s="116" t="s">
        <v>188</v>
      </c>
      <c r="E24" s="116" t="s">
        <v>189</v>
      </c>
      <c r="F24" s="117">
        <v>105.42911884999999</v>
      </c>
      <c r="G24" s="117">
        <v>218.38037349491276</v>
      </c>
      <c r="H24" s="107">
        <v>274.06200707537647</v>
      </c>
      <c r="I24" s="112" t="s">
        <v>378</v>
      </c>
    </row>
    <row r="25" spans="1:9" ht="15.75">
      <c r="A25" s="114" t="s">
        <v>379</v>
      </c>
      <c r="B25" s="98" t="s">
        <v>380</v>
      </c>
      <c r="C25" s="98" t="s">
        <v>381</v>
      </c>
      <c r="D25" s="98" t="s">
        <v>188</v>
      </c>
      <c r="E25" s="98" t="s">
        <v>189</v>
      </c>
      <c r="F25" s="106">
        <v>0.58614454000000005</v>
      </c>
      <c r="G25" s="106">
        <v>0.43733608355648018</v>
      </c>
      <c r="H25" s="106">
        <v>0.44831373358451537</v>
      </c>
      <c r="I25" s="96" t="s">
        <v>337</v>
      </c>
    </row>
    <row r="26" spans="1:9" ht="15.75">
      <c r="A26" s="114" t="s">
        <v>382</v>
      </c>
      <c r="B26" s="98"/>
      <c r="C26" s="98"/>
      <c r="D26" s="98"/>
      <c r="E26" s="98"/>
      <c r="F26" s="106">
        <v>552.31508474999987</v>
      </c>
      <c r="G26" s="106">
        <v>745.10032864292793</v>
      </c>
      <c r="H26" s="106">
        <v>860.41239048569139</v>
      </c>
      <c r="I26" s="96" t="s">
        <v>243</v>
      </c>
    </row>
    <row r="27" spans="1:9" ht="15.75">
      <c r="A27" s="118" t="s">
        <v>383</v>
      </c>
      <c r="B27" s="110" t="s">
        <v>384</v>
      </c>
      <c r="C27" s="110" t="s">
        <v>385</v>
      </c>
      <c r="D27" s="110" t="s">
        <v>386</v>
      </c>
      <c r="E27" s="110" t="s">
        <v>328</v>
      </c>
      <c r="F27" s="111">
        <v>12.431056749367089</v>
      </c>
      <c r="G27" s="111" t="s">
        <v>243</v>
      </c>
      <c r="H27" s="111">
        <v>2.3782114112404407</v>
      </c>
      <c r="I27" s="112"/>
    </row>
    <row r="28" spans="1:9" ht="15.75">
      <c r="A28" s="113" t="s">
        <v>387</v>
      </c>
      <c r="B28" s="98" t="s">
        <v>388</v>
      </c>
      <c r="C28" s="98" t="s">
        <v>389</v>
      </c>
      <c r="D28" s="98" t="s">
        <v>390</v>
      </c>
      <c r="E28" s="98" t="s">
        <v>328</v>
      </c>
      <c r="F28" s="106" t="s">
        <v>243</v>
      </c>
      <c r="G28" s="107" t="s">
        <v>243</v>
      </c>
      <c r="H28" s="106">
        <v>8.6929376015772899</v>
      </c>
      <c r="I28" s="96" t="s">
        <v>391</v>
      </c>
    </row>
    <row r="29" spans="1:9" ht="15.75">
      <c r="A29" s="113" t="s">
        <v>392</v>
      </c>
      <c r="B29" s="98" t="s">
        <v>393</v>
      </c>
      <c r="C29" s="98" t="s">
        <v>394</v>
      </c>
      <c r="D29" s="98" t="s">
        <v>395</v>
      </c>
      <c r="E29" s="98" t="s">
        <v>328</v>
      </c>
      <c r="F29" s="107" t="s">
        <v>243</v>
      </c>
      <c r="G29" s="107" t="s">
        <v>243</v>
      </c>
      <c r="H29" s="106">
        <v>2.9809285884295806</v>
      </c>
      <c r="I29" s="96" t="s">
        <v>391</v>
      </c>
    </row>
    <row r="30" spans="1:9" ht="15.75">
      <c r="A30" s="113" t="s">
        <v>396</v>
      </c>
      <c r="B30" s="98" t="s">
        <v>397</v>
      </c>
      <c r="C30" s="98" t="s">
        <v>398</v>
      </c>
      <c r="D30" s="98" t="s">
        <v>399</v>
      </c>
      <c r="E30" s="98" t="s">
        <v>328</v>
      </c>
      <c r="F30" s="107" t="s">
        <v>243</v>
      </c>
      <c r="G30" s="107" t="s">
        <v>243</v>
      </c>
      <c r="H30" s="106">
        <v>0</v>
      </c>
      <c r="I30" s="96" t="s">
        <v>400</v>
      </c>
    </row>
    <row r="31" spans="1:9" ht="15.75">
      <c r="A31" s="113" t="s">
        <v>401</v>
      </c>
      <c r="B31" s="98" t="s">
        <v>402</v>
      </c>
      <c r="C31" s="98" t="s">
        <v>403</v>
      </c>
      <c r="D31" s="98" t="s">
        <v>320</v>
      </c>
      <c r="E31" s="98" t="s">
        <v>328</v>
      </c>
      <c r="F31" s="107">
        <v>12.431056749367089</v>
      </c>
      <c r="G31" s="107">
        <v>0</v>
      </c>
      <c r="H31" s="106">
        <v>14.052077601247312</v>
      </c>
      <c r="I31" s="96" t="s">
        <v>243</v>
      </c>
    </row>
    <row r="32" spans="1:9" ht="15.75">
      <c r="A32" s="118" t="s">
        <v>404</v>
      </c>
      <c r="B32" s="110" t="s">
        <v>162</v>
      </c>
      <c r="C32" s="110" t="s">
        <v>405</v>
      </c>
      <c r="D32" s="110" t="s">
        <v>406</v>
      </c>
      <c r="E32" s="110" t="s">
        <v>328</v>
      </c>
      <c r="F32" s="111">
        <v>6.0815413890000078</v>
      </c>
      <c r="G32" s="111">
        <v>10.915977512381877</v>
      </c>
      <c r="H32" s="111">
        <v>10.742122689183875</v>
      </c>
      <c r="I32" s="112"/>
    </row>
    <row r="33" spans="1:9" ht="15.75">
      <c r="A33" s="119" t="s">
        <v>313</v>
      </c>
      <c r="B33" s="100" t="s">
        <v>407</v>
      </c>
      <c r="C33" s="100" t="s">
        <v>408</v>
      </c>
      <c r="D33" s="100" t="s">
        <v>409</v>
      </c>
      <c r="E33" s="100" t="s">
        <v>189</v>
      </c>
      <c r="F33" s="117">
        <v>0</v>
      </c>
      <c r="G33" s="117">
        <v>17.849214</v>
      </c>
      <c r="H33" s="117">
        <v>16.676550000000002</v>
      </c>
      <c r="I33" s="96" t="s">
        <v>410</v>
      </c>
    </row>
    <row r="34" spans="1:9" ht="15.75">
      <c r="A34" s="119" t="s">
        <v>411</v>
      </c>
      <c r="B34" s="100" t="s">
        <v>412</v>
      </c>
      <c r="C34" s="100" t="s">
        <v>398</v>
      </c>
      <c r="D34" s="100" t="s">
        <v>399</v>
      </c>
      <c r="E34" s="100" t="s">
        <v>328</v>
      </c>
      <c r="F34" s="117">
        <v>0</v>
      </c>
      <c r="G34" s="117" t="s">
        <v>243</v>
      </c>
      <c r="H34" s="117">
        <v>0</v>
      </c>
      <c r="I34" s="120" t="s">
        <v>413</v>
      </c>
    </row>
    <row r="35" spans="1:9" ht="15.75">
      <c r="A35" s="121" t="s">
        <v>414</v>
      </c>
      <c r="B35" s="100" t="s">
        <v>161</v>
      </c>
      <c r="C35" s="100" t="s">
        <v>415</v>
      </c>
      <c r="D35" s="100" t="s">
        <v>416</v>
      </c>
      <c r="E35" s="100" t="s">
        <v>328</v>
      </c>
      <c r="F35" s="107">
        <v>15.992450216000002</v>
      </c>
      <c r="G35" s="107">
        <v>15.997326508799999</v>
      </c>
      <c r="H35" s="117">
        <v>15.809685636799999</v>
      </c>
      <c r="I35" s="120" t="s">
        <v>337</v>
      </c>
    </row>
    <row r="36" spans="1:9" ht="15.75">
      <c r="A36" s="119" t="s">
        <v>417</v>
      </c>
      <c r="B36" s="100" t="s">
        <v>418</v>
      </c>
      <c r="C36" s="100" t="s">
        <v>419</v>
      </c>
      <c r="D36" s="100" t="s">
        <v>320</v>
      </c>
      <c r="E36" s="100" t="s">
        <v>189</v>
      </c>
      <c r="F36" s="117">
        <v>-1.5721460552370914</v>
      </c>
      <c r="G36" s="117">
        <v>1.9849141507976036</v>
      </c>
      <c r="H36" s="117">
        <v>1.8000000000000007</v>
      </c>
      <c r="I36" s="96" t="s">
        <v>337</v>
      </c>
    </row>
    <row r="37" spans="1:9" ht="15.75">
      <c r="A37" s="119" t="s">
        <v>420</v>
      </c>
      <c r="B37" s="100" t="s">
        <v>421</v>
      </c>
      <c r="C37" s="100" t="s">
        <v>422</v>
      </c>
      <c r="D37" s="100" t="s">
        <v>320</v>
      </c>
      <c r="E37" s="100" t="s">
        <v>189</v>
      </c>
      <c r="F37" s="117">
        <v>-0.38250000000000001</v>
      </c>
      <c r="G37" s="117">
        <v>-0.28187454000000001</v>
      </c>
      <c r="H37" s="117">
        <v>-0.63645300000000005</v>
      </c>
      <c r="I37" s="120" t="s">
        <v>337</v>
      </c>
    </row>
    <row r="38" spans="1:9" ht="15.75">
      <c r="A38" s="119" t="s">
        <v>423</v>
      </c>
      <c r="B38" s="100" t="s">
        <v>424</v>
      </c>
      <c r="C38" s="100" t="s">
        <v>425</v>
      </c>
      <c r="D38" s="100" t="s">
        <v>320</v>
      </c>
      <c r="E38" s="100" t="s">
        <v>328</v>
      </c>
      <c r="F38" s="117">
        <v>-2.6897980800000174</v>
      </c>
      <c r="G38" s="117" t="s">
        <v>243</v>
      </c>
      <c r="H38" s="117">
        <v>56.40066095224217</v>
      </c>
      <c r="I38" s="120" t="s">
        <v>426</v>
      </c>
    </row>
    <row r="39" spans="1:9" ht="15.75">
      <c r="A39" s="122" t="s">
        <v>427</v>
      </c>
      <c r="B39" s="100" t="s">
        <v>428</v>
      </c>
      <c r="C39" s="100" t="s">
        <v>429</v>
      </c>
      <c r="D39" s="100">
        <v>0</v>
      </c>
      <c r="E39" s="100" t="s">
        <v>328</v>
      </c>
      <c r="F39" s="117">
        <v>2143.2484919691301</v>
      </c>
      <c r="G39" s="107">
        <v>2524.2607295101257</v>
      </c>
      <c r="H39" s="117">
        <v>2680.3558739181608</v>
      </c>
      <c r="I39" s="120" t="s">
        <v>243</v>
      </c>
    </row>
    <row r="40" spans="1:9" ht="15.75">
      <c r="A40" s="123" t="s">
        <v>430</v>
      </c>
      <c r="B40" s="124" t="s">
        <v>365</v>
      </c>
      <c r="C40" s="110" t="s">
        <v>243</v>
      </c>
      <c r="D40" s="125"/>
      <c r="E40" s="110" t="s">
        <v>189</v>
      </c>
      <c r="F40" s="111">
        <v>2.5662115399999998</v>
      </c>
      <c r="G40" s="111">
        <v>0</v>
      </c>
      <c r="H40" s="111">
        <v>0</v>
      </c>
      <c r="I40" s="112"/>
    </row>
    <row r="41" spans="1:9" ht="15.75">
      <c r="A41" s="126" t="s">
        <v>431</v>
      </c>
      <c r="B41" s="116" t="s">
        <v>432</v>
      </c>
      <c r="C41" s="110"/>
      <c r="D41" s="109"/>
      <c r="E41" s="116" t="s">
        <v>328</v>
      </c>
      <c r="F41" s="107">
        <v>43.3</v>
      </c>
      <c r="G41" s="107">
        <v>46.954162359999998</v>
      </c>
      <c r="H41" s="107">
        <v>46.954162359999998</v>
      </c>
      <c r="I41" s="112"/>
    </row>
    <row r="42" spans="1:9" ht="15.75">
      <c r="A42" s="127" t="s">
        <v>433</v>
      </c>
      <c r="B42" s="128" t="s">
        <v>434</v>
      </c>
      <c r="C42" s="129"/>
      <c r="D42" s="129"/>
      <c r="E42" s="98" t="s">
        <v>189</v>
      </c>
      <c r="F42" s="106">
        <v>2097.3822804291299</v>
      </c>
      <c r="G42" s="106">
        <v>2477.3065671501258</v>
      </c>
      <c r="H42" s="106">
        <v>2633.401711558161</v>
      </c>
      <c r="I42" s="96" t="s">
        <v>243</v>
      </c>
    </row>
    <row r="43" spans="1:9" ht="15.75">
      <c r="A43" s="130" t="s">
        <v>435</v>
      </c>
      <c r="B43" s="110" t="s">
        <v>436</v>
      </c>
      <c r="C43" s="109" t="s">
        <v>437</v>
      </c>
      <c r="D43" s="109"/>
      <c r="E43" s="110" t="s">
        <v>328</v>
      </c>
      <c r="F43" s="111">
        <v>2089.5655309200001</v>
      </c>
      <c r="G43" s="111" t="s">
        <v>243</v>
      </c>
      <c r="H43" s="111" t="s">
        <v>243</v>
      </c>
      <c r="I43" s="112"/>
    </row>
    <row r="44" spans="1:9" ht="15.75">
      <c r="A44" s="121" t="s">
        <v>438</v>
      </c>
      <c r="B44" s="98" t="s">
        <v>439</v>
      </c>
      <c r="C44" s="98" t="s">
        <v>243</v>
      </c>
      <c r="D44" s="98"/>
      <c r="E44" s="98" t="s">
        <v>328</v>
      </c>
      <c r="F44" s="106">
        <v>-53.682961049129972</v>
      </c>
      <c r="G44" s="107" t="s">
        <v>243</v>
      </c>
      <c r="H44" s="107" t="s">
        <v>243</v>
      </c>
      <c r="I44" s="96" t="s">
        <v>243</v>
      </c>
    </row>
    <row r="45" spans="1:9" ht="15.75">
      <c r="A45" s="131" t="s">
        <v>440</v>
      </c>
      <c r="B45" s="116" t="s">
        <v>243</v>
      </c>
      <c r="C45" s="116" t="s">
        <v>243</v>
      </c>
      <c r="D45" s="116"/>
      <c r="E45" s="116" t="s">
        <v>189</v>
      </c>
      <c r="F45" s="107" t="s">
        <v>243</v>
      </c>
      <c r="G45" s="107">
        <v>0.1777732441985469</v>
      </c>
      <c r="H45" s="107">
        <v>6.1837964114874966E-2</v>
      </c>
      <c r="I45" s="112"/>
    </row>
    <row r="46" spans="1:9" ht="15.75">
      <c r="A46" s="109" t="s">
        <v>441</v>
      </c>
      <c r="B46" s="110" t="s">
        <v>243</v>
      </c>
      <c r="C46" s="110" t="s">
        <v>243</v>
      </c>
      <c r="D46" s="110"/>
      <c r="E46" s="110" t="s">
        <v>189</v>
      </c>
      <c r="F46" s="132" t="s">
        <v>243</v>
      </c>
      <c r="G46" s="132">
        <v>0.18114212667194951</v>
      </c>
      <c r="H46" s="132">
        <v>6.3010023255864356E-2</v>
      </c>
      <c r="I46" s="112"/>
    </row>
    <row r="47" spans="1:9" ht="15.75">
      <c r="A47" s="334"/>
      <c r="B47" s="335"/>
      <c r="C47" s="335"/>
      <c r="D47" s="335"/>
      <c r="E47" s="335"/>
      <c r="F47" s="336"/>
      <c r="G47" s="336"/>
      <c r="H47" s="336"/>
      <c r="I47" s="35"/>
    </row>
    <row r="48" spans="1:9">
      <c r="A48" s="1" t="s">
        <v>196</v>
      </c>
    </row>
    <row r="49" spans="1:8">
      <c r="A49" t="s">
        <v>195</v>
      </c>
    </row>
    <row r="50" spans="1:8">
      <c r="A50" t="s">
        <v>194</v>
      </c>
    </row>
    <row r="51" spans="1:8">
      <c r="A51" t="s">
        <v>193</v>
      </c>
      <c r="F51" s="3"/>
      <c r="G51" s="3"/>
      <c r="H51" s="3"/>
    </row>
    <row r="52" spans="1:8">
      <c r="A52" t="s">
        <v>192</v>
      </c>
    </row>
    <row r="53" spans="1:8">
      <c r="A53" t="s">
        <v>191</v>
      </c>
    </row>
  </sheetData>
  <mergeCells count="3">
    <mergeCell ref="A3:D3"/>
    <mergeCell ref="F3:H3"/>
    <mergeCell ref="I4:I5"/>
  </mergeCells>
  <conditionalFormatting sqref="F7:H7 A6:A15 C6:C15 G10:H10 F11:H33 F36:H47">
    <cfRule type="cellIs" dxfId="12" priority="2" operator="lessThan">
      <formula>0</formula>
    </cfRule>
  </conditionalFormatting>
  <conditionalFormatting sqref="F34:H35">
    <cfRule type="cellIs" dxfId="11" priority="1" operator="less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75" zoomScaleNormal="75" workbookViewId="0">
      <pane ySplit="5" topLeftCell="A14" activePane="bottomLeft" state="frozen"/>
      <selection activeCell="A3" sqref="A3:L46"/>
      <selection pane="bottomLeft" activeCell="A5" sqref="A5"/>
    </sheetView>
  </sheetViews>
  <sheetFormatPr defaultRowHeight="15"/>
  <cols>
    <col min="1" max="1" width="68.28515625" bestFit="1" customWidth="1"/>
    <col min="2" max="2" width="4.28515625" bestFit="1" customWidth="1"/>
    <col min="3" max="3" width="12.28515625" bestFit="1" customWidth="1"/>
    <col min="4" max="4" width="13.5703125" bestFit="1" customWidth="1"/>
    <col min="5" max="5" width="14.85546875" bestFit="1" customWidth="1"/>
    <col min="6" max="8" width="11.140625" bestFit="1" customWidth="1"/>
    <col min="9" max="9" width="44" bestFit="1" customWidth="1"/>
  </cols>
  <sheetData>
    <row r="1" spans="1:9">
      <c r="A1" t="str">
        <f>'Appendix B NG'!A1</f>
        <v>DRAFT STC-P24.1 Template V1.1</v>
      </c>
    </row>
    <row r="3" spans="1:9" ht="26.25">
      <c r="A3" s="376" t="s">
        <v>442</v>
      </c>
      <c r="B3" s="376"/>
      <c r="C3" s="376"/>
      <c r="D3" s="376"/>
      <c r="E3" s="83" t="s">
        <v>177</v>
      </c>
      <c r="F3" s="377">
        <v>41919</v>
      </c>
      <c r="G3" s="377"/>
      <c r="H3" s="377"/>
      <c r="I3" s="84" t="s">
        <v>243</v>
      </c>
    </row>
    <row r="4" spans="1:9" ht="31.5">
      <c r="A4" s="85" t="s">
        <v>178</v>
      </c>
      <c r="B4" s="85" t="s">
        <v>243</v>
      </c>
      <c r="C4" s="86" t="s">
        <v>179</v>
      </c>
      <c r="D4" s="86" t="s">
        <v>180</v>
      </c>
      <c r="E4" s="85" t="s">
        <v>181</v>
      </c>
      <c r="F4" s="87" t="s">
        <v>182</v>
      </c>
      <c r="G4" s="87" t="s">
        <v>183</v>
      </c>
      <c r="H4" s="87" t="s">
        <v>184</v>
      </c>
      <c r="I4" s="378" t="s">
        <v>185</v>
      </c>
    </row>
    <row r="5" spans="1:9" ht="15.75">
      <c r="A5" s="85" t="s">
        <v>186</v>
      </c>
      <c r="B5" s="86" t="s">
        <v>243</v>
      </c>
      <c r="C5" s="86" t="s">
        <v>243</v>
      </c>
      <c r="D5" s="86" t="s">
        <v>243</v>
      </c>
      <c r="E5" s="86" t="s">
        <v>243</v>
      </c>
      <c r="F5" s="88" t="s">
        <v>187</v>
      </c>
      <c r="G5" s="89" t="s">
        <v>42</v>
      </c>
      <c r="H5" s="89" t="s">
        <v>43</v>
      </c>
      <c r="I5" s="378"/>
    </row>
    <row r="6" spans="1:9" ht="15.75">
      <c r="A6" s="133" t="s">
        <v>316</v>
      </c>
      <c r="B6" s="110" t="s">
        <v>243</v>
      </c>
      <c r="C6" s="134" t="s">
        <v>243</v>
      </c>
      <c r="D6" s="110" t="s">
        <v>243</v>
      </c>
      <c r="E6" s="110" t="s">
        <v>243</v>
      </c>
      <c r="F6" s="135">
        <v>251.73333333333301</v>
      </c>
      <c r="G6" s="135" t="s">
        <v>243</v>
      </c>
      <c r="H6" s="135" t="s">
        <v>243</v>
      </c>
      <c r="I6" s="112" t="s">
        <v>317</v>
      </c>
    </row>
    <row r="7" spans="1:9" ht="15.75">
      <c r="A7" s="136" t="s">
        <v>318</v>
      </c>
      <c r="B7" s="116" t="s">
        <v>243</v>
      </c>
      <c r="C7" s="137" t="s">
        <v>319</v>
      </c>
      <c r="D7" s="116" t="s">
        <v>243</v>
      </c>
      <c r="E7" s="116" t="s">
        <v>243</v>
      </c>
      <c r="F7" s="138">
        <v>1.1666890673736021</v>
      </c>
      <c r="G7" s="138" t="s">
        <v>243</v>
      </c>
      <c r="H7" s="138" t="s">
        <v>243</v>
      </c>
      <c r="I7" s="112" t="s">
        <v>321</v>
      </c>
    </row>
    <row r="8" spans="1:9" ht="15.75">
      <c r="A8" s="133" t="s">
        <v>322</v>
      </c>
      <c r="B8" s="110" t="s">
        <v>243</v>
      </c>
      <c r="C8" s="139" t="s">
        <v>323</v>
      </c>
      <c r="D8" s="110" t="s">
        <v>243</v>
      </c>
      <c r="E8" s="110" t="s">
        <v>243</v>
      </c>
      <c r="F8" s="140">
        <v>5.0000000000000001E-3</v>
      </c>
      <c r="G8" s="140">
        <v>5.0000000000000001E-3</v>
      </c>
      <c r="H8" s="140">
        <v>5.0000000000000001E-3</v>
      </c>
      <c r="I8" s="112" t="s">
        <v>443</v>
      </c>
    </row>
    <row r="9" spans="1:9" ht="15.75">
      <c r="A9" s="97" t="s">
        <v>325</v>
      </c>
      <c r="B9" s="100" t="s">
        <v>326</v>
      </c>
      <c r="C9" s="99" t="s">
        <v>327</v>
      </c>
      <c r="D9" s="100" t="s">
        <v>320</v>
      </c>
      <c r="E9" s="100" t="s">
        <v>328</v>
      </c>
      <c r="F9" s="141">
        <v>225.12200000000001</v>
      </c>
      <c r="G9" s="141">
        <v>236.95</v>
      </c>
      <c r="H9" s="141">
        <v>258.63299999999998</v>
      </c>
      <c r="I9" s="96" t="s">
        <v>329</v>
      </c>
    </row>
    <row r="10" spans="1:9" ht="15.75">
      <c r="A10" s="97" t="s">
        <v>330</v>
      </c>
      <c r="B10" s="100" t="s">
        <v>331</v>
      </c>
      <c r="C10" s="99" t="s">
        <v>332</v>
      </c>
      <c r="D10" s="100" t="s">
        <v>320</v>
      </c>
      <c r="E10" s="100" t="s">
        <v>328</v>
      </c>
      <c r="F10" s="105" t="s">
        <v>243</v>
      </c>
      <c r="G10" s="106">
        <v>6.2</v>
      </c>
      <c r="H10" s="106">
        <v>-22.1</v>
      </c>
      <c r="I10" s="96" t="s">
        <v>333</v>
      </c>
    </row>
    <row r="11" spans="1:9" ht="15.75">
      <c r="A11" s="97" t="s">
        <v>334</v>
      </c>
      <c r="B11" s="100" t="s">
        <v>335</v>
      </c>
      <c r="C11" s="99" t="s">
        <v>336</v>
      </c>
      <c r="D11" s="100" t="s">
        <v>320</v>
      </c>
      <c r="E11" s="100" t="s">
        <v>328</v>
      </c>
      <c r="F11" s="107" t="s">
        <v>243</v>
      </c>
      <c r="G11" s="106">
        <v>-0.1</v>
      </c>
      <c r="H11" s="106">
        <v>0.8</v>
      </c>
      <c r="I11" s="96" t="s">
        <v>337</v>
      </c>
    </row>
    <row r="12" spans="1:9" ht="15.75">
      <c r="A12" s="136" t="s">
        <v>345</v>
      </c>
      <c r="B12" s="116" t="s">
        <v>346</v>
      </c>
      <c r="C12" s="137" t="s">
        <v>347</v>
      </c>
      <c r="D12" s="116" t="s">
        <v>320</v>
      </c>
      <c r="E12" s="116" t="s">
        <v>328</v>
      </c>
      <c r="F12" s="142">
        <v>1.163</v>
      </c>
      <c r="G12" s="142">
        <v>1.2051000000000001</v>
      </c>
      <c r="H12" s="142">
        <v>1.2353000000000001</v>
      </c>
      <c r="I12" s="112" t="s">
        <v>444</v>
      </c>
    </row>
    <row r="13" spans="1:9" ht="15.75">
      <c r="A13" s="109" t="s">
        <v>349</v>
      </c>
      <c r="B13" s="110" t="s">
        <v>350</v>
      </c>
      <c r="C13" s="110" t="s">
        <v>351</v>
      </c>
      <c r="D13" s="110" t="s">
        <v>320</v>
      </c>
      <c r="E13" s="110" t="s">
        <v>328</v>
      </c>
      <c r="F13" s="111">
        <v>261.81688600000001</v>
      </c>
      <c r="G13" s="111">
        <v>292.89955500000002</v>
      </c>
      <c r="H13" s="111">
        <v>293.17745489999999</v>
      </c>
      <c r="I13" s="112" t="s">
        <v>243</v>
      </c>
    </row>
    <row r="14" spans="1:9" ht="15.75">
      <c r="A14" s="113" t="s">
        <v>352</v>
      </c>
      <c r="B14" s="98" t="s">
        <v>353</v>
      </c>
      <c r="C14" s="98" t="s">
        <v>354</v>
      </c>
      <c r="D14" s="98" t="s">
        <v>188</v>
      </c>
      <c r="E14" s="98" t="s">
        <v>328</v>
      </c>
      <c r="F14" s="107" t="s">
        <v>243</v>
      </c>
      <c r="G14" s="107" t="s">
        <v>243</v>
      </c>
      <c r="H14" s="106">
        <v>-19.204663967611335</v>
      </c>
      <c r="I14" s="96" t="s">
        <v>337</v>
      </c>
    </row>
    <row r="15" spans="1:9" ht="15.75">
      <c r="A15" s="113" t="s">
        <v>355</v>
      </c>
      <c r="B15" s="98" t="s">
        <v>356</v>
      </c>
      <c r="C15" s="98" t="s">
        <v>357</v>
      </c>
      <c r="D15" s="98" t="s">
        <v>188</v>
      </c>
      <c r="E15" s="98" t="s">
        <v>328</v>
      </c>
      <c r="F15" s="107" t="s">
        <v>243</v>
      </c>
      <c r="G15" s="106">
        <v>0</v>
      </c>
      <c r="H15" s="106">
        <v>0</v>
      </c>
      <c r="I15" s="96" t="s">
        <v>337</v>
      </c>
    </row>
    <row r="16" spans="1:9" ht="15.75">
      <c r="A16" s="118" t="s">
        <v>445</v>
      </c>
      <c r="B16" s="110" t="s">
        <v>446</v>
      </c>
      <c r="C16" s="110" t="s">
        <v>447</v>
      </c>
      <c r="D16" s="110" t="s">
        <v>188</v>
      </c>
      <c r="E16" s="110" t="s">
        <v>328</v>
      </c>
      <c r="F16" s="111">
        <v>0</v>
      </c>
      <c r="G16" s="111">
        <v>0</v>
      </c>
      <c r="H16" s="111">
        <v>-19.204663967611335</v>
      </c>
      <c r="I16" s="112" t="s">
        <v>243</v>
      </c>
    </row>
    <row r="17" spans="1:9" ht="15.75">
      <c r="A17" s="113" t="s">
        <v>383</v>
      </c>
      <c r="B17" s="98" t="s">
        <v>384</v>
      </c>
      <c r="C17" s="98" t="s">
        <v>385</v>
      </c>
      <c r="D17" s="98" t="s">
        <v>386</v>
      </c>
      <c r="E17" s="98" t="s">
        <v>328</v>
      </c>
      <c r="F17" s="106">
        <v>0.5</v>
      </c>
      <c r="G17" s="107" t="s">
        <v>243</v>
      </c>
      <c r="H17" s="106">
        <v>2.6006315789473686</v>
      </c>
      <c r="I17" s="96" t="s">
        <v>391</v>
      </c>
    </row>
    <row r="18" spans="1:9" ht="15.75">
      <c r="A18" s="113" t="s">
        <v>387</v>
      </c>
      <c r="B18" s="98" t="s">
        <v>388</v>
      </c>
      <c r="C18" s="98" t="s">
        <v>389</v>
      </c>
      <c r="D18" s="98" t="s">
        <v>390</v>
      </c>
      <c r="E18" s="98" t="s">
        <v>328</v>
      </c>
      <c r="F18" s="107" t="s">
        <v>243</v>
      </c>
      <c r="G18" s="107" t="s">
        <v>243</v>
      </c>
      <c r="H18" s="106">
        <v>1.9004615384615384</v>
      </c>
      <c r="I18" s="96" t="s">
        <v>391</v>
      </c>
    </row>
    <row r="19" spans="1:9" ht="15.75">
      <c r="A19" s="113" t="s">
        <v>392</v>
      </c>
      <c r="B19" s="98" t="s">
        <v>393</v>
      </c>
      <c r="C19" s="98" t="s">
        <v>394</v>
      </c>
      <c r="D19" s="98" t="s">
        <v>395</v>
      </c>
      <c r="E19" s="98" t="s">
        <v>328</v>
      </c>
      <c r="F19" s="107" t="s">
        <v>243</v>
      </c>
      <c r="G19" s="107" t="s">
        <v>243</v>
      </c>
      <c r="H19" s="106">
        <v>-0.20004858299595144</v>
      </c>
      <c r="I19" s="96" t="s">
        <v>391</v>
      </c>
    </row>
    <row r="20" spans="1:9" ht="15.75">
      <c r="A20" s="113" t="s">
        <v>396</v>
      </c>
      <c r="B20" s="98" t="s">
        <v>397</v>
      </c>
      <c r="C20" s="98" t="s">
        <v>398</v>
      </c>
      <c r="D20" s="98" t="s">
        <v>399</v>
      </c>
      <c r="E20" s="98" t="s">
        <v>328</v>
      </c>
      <c r="F20" s="107" t="s">
        <v>243</v>
      </c>
      <c r="G20" s="107" t="s">
        <v>243</v>
      </c>
      <c r="H20" s="106">
        <v>0</v>
      </c>
      <c r="I20" s="96" t="s">
        <v>400</v>
      </c>
    </row>
    <row r="21" spans="1:9" ht="15.75">
      <c r="A21" s="113" t="s">
        <v>448</v>
      </c>
      <c r="B21" s="98" t="s">
        <v>449</v>
      </c>
      <c r="C21" s="143" t="s">
        <v>450</v>
      </c>
      <c r="D21" s="98" t="s">
        <v>451</v>
      </c>
      <c r="E21" s="98" t="s">
        <v>452</v>
      </c>
      <c r="F21" s="107" t="s">
        <v>243</v>
      </c>
      <c r="G21" s="107" t="s">
        <v>243</v>
      </c>
      <c r="H21" s="106">
        <v>0</v>
      </c>
      <c r="I21" s="96" t="s">
        <v>391</v>
      </c>
    </row>
    <row r="22" spans="1:9" ht="15.75">
      <c r="A22" s="118" t="s">
        <v>453</v>
      </c>
      <c r="B22" s="110" t="s">
        <v>402</v>
      </c>
      <c r="C22" s="110" t="s">
        <v>403</v>
      </c>
      <c r="D22" s="110" t="s">
        <v>320</v>
      </c>
      <c r="E22" s="110" t="s">
        <v>328</v>
      </c>
      <c r="F22" s="111">
        <v>0.5</v>
      </c>
      <c r="G22" s="111">
        <v>0</v>
      </c>
      <c r="H22" s="111">
        <v>4.3010445344129549</v>
      </c>
      <c r="I22" s="112" t="s">
        <v>243</v>
      </c>
    </row>
    <row r="23" spans="1:9" ht="15.75">
      <c r="A23" s="119" t="s">
        <v>404</v>
      </c>
      <c r="B23" s="100" t="s">
        <v>162</v>
      </c>
      <c r="C23" s="100" t="s">
        <v>405</v>
      </c>
      <c r="D23" s="100" t="s">
        <v>406</v>
      </c>
      <c r="E23" s="100" t="s">
        <v>328</v>
      </c>
      <c r="F23" s="117">
        <v>0.6</v>
      </c>
      <c r="G23" s="117">
        <v>1</v>
      </c>
      <c r="H23" s="117">
        <v>1.2002914979757084</v>
      </c>
      <c r="I23" s="96" t="s">
        <v>391</v>
      </c>
    </row>
    <row r="24" spans="1:9" ht="15.75">
      <c r="A24" s="119" t="s">
        <v>414</v>
      </c>
      <c r="B24" s="100" t="s">
        <v>161</v>
      </c>
      <c r="C24" s="100" t="s">
        <v>415</v>
      </c>
      <c r="D24" s="100" t="s">
        <v>416</v>
      </c>
      <c r="E24" s="100" t="s">
        <v>328</v>
      </c>
      <c r="F24" s="117">
        <v>25.499999999999996</v>
      </c>
      <c r="G24" s="117">
        <v>29.200000000000003</v>
      </c>
      <c r="H24" s="117">
        <v>34.608404858299593</v>
      </c>
      <c r="I24" s="96" t="s">
        <v>337</v>
      </c>
    </row>
    <row r="25" spans="1:9" ht="15.75">
      <c r="A25" s="122" t="s">
        <v>423</v>
      </c>
      <c r="B25" s="100" t="s">
        <v>424</v>
      </c>
      <c r="C25" s="100" t="s">
        <v>425</v>
      </c>
      <c r="D25" s="100" t="s">
        <v>320</v>
      </c>
      <c r="E25" s="100" t="s">
        <v>328</v>
      </c>
      <c r="F25" s="117">
        <v>-0.79999999999999993</v>
      </c>
      <c r="G25" s="107" t="s">
        <v>243</v>
      </c>
      <c r="H25" s="117">
        <v>8.7021133603238852</v>
      </c>
      <c r="I25" s="120" t="s">
        <v>426</v>
      </c>
    </row>
    <row r="26" spans="1:9" ht="15.75">
      <c r="A26" s="123" t="s">
        <v>454</v>
      </c>
      <c r="B26" s="124" t="s">
        <v>428</v>
      </c>
      <c r="C26" s="110" t="s">
        <v>429</v>
      </c>
      <c r="D26" s="125" t="s">
        <v>243</v>
      </c>
      <c r="E26" s="110" t="s">
        <v>328</v>
      </c>
      <c r="F26" s="111">
        <v>287.61688600000002</v>
      </c>
      <c r="G26" s="111">
        <v>323.09955500000001</v>
      </c>
      <c r="H26" s="111">
        <v>322.78464518340076</v>
      </c>
      <c r="I26" s="112" t="s">
        <v>243</v>
      </c>
    </row>
    <row r="27" spans="1:9" ht="15.75">
      <c r="A27" s="144" t="s">
        <v>455</v>
      </c>
      <c r="B27" s="100" t="s">
        <v>432</v>
      </c>
      <c r="C27" s="100" t="s">
        <v>456</v>
      </c>
      <c r="D27" s="121" t="s">
        <v>243</v>
      </c>
      <c r="E27" s="100" t="s">
        <v>452</v>
      </c>
      <c r="F27" s="117">
        <v>7</v>
      </c>
      <c r="G27" s="117">
        <v>7.6999999999999993</v>
      </c>
      <c r="H27" s="117">
        <v>8.0019433198380572</v>
      </c>
      <c r="I27" s="145" t="s">
        <v>457</v>
      </c>
    </row>
    <row r="28" spans="1:9" ht="15.75">
      <c r="A28" s="127" t="s">
        <v>458</v>
      </c>
      <c r="B28" s="128" t="s">
        <v>459</v>
      </c>
      <c r="C28" s="128" t="s">
        <v>460</v>
      </c>
      <c r="D28" s="128" t="s">
        <v>243</v>
      </c>
      <c r="E28" s="98" t="s">
        <v>452</v>
      </c>
      <c r="F28" s="106">
        <v>15.033153641360002</v>
      </c>
      <c r="G28" s="106">
        <v>18.5</v>
      </c>
      <c r="H28" s="106">
        <v>18.791417071916513</v>
      </c>
      <c r="I28" s="145" t="s">
        <v>461</v>
      </c>
    </row>
    <row r="29" spans="1:9" ht="15.75">
      <c r="A29" s="130" t="s">
        <v>462</v>
      </c>
      <c r="B29" s="110" t="s">
        <v>434</v>
      </c>
      <c r="C29" s="110" t="s">
        <v>370</v>
      </c>
      <c r="D29" s="109" t="s">
        <v>243</v>
      </c>
      <c r="E29" s="110" t="s">
        <v>189</v>
      </c>
      <c r="F29" s="111">
        <v>279.58373235864002</v>
      </c>
      <c r="G29" s="111">
        <v>312.299555</v>
      </c>
      <c r="H29" s="111">
        <v>311.99517143132232</v>
      </c>
      <c r="I29" s="112" t="s">
        <v>463</v>
      </c>
    </row>
    <row r="30" spans="1:9" ht="15.75">
      <c r="A30" s="121" t="s">
        <v>435</v>
      </c>
      <c r="B30" s="98" t="s">
        <v>436</v>
      </c>
      <c r="C30" s="98" t="s">
        <v>437</v>
      </c>
      <c r="D30" s="98" t="s">
        <v>243</v>
      </c>
      <c r="E30" s="98" t="s">
        <v>328</v>
      </c>
      <c r="F30" s="106">
        <v>271.3</v>
      </c>
      <c r="G30" s="107" t="s">
        <v>243</v>
      </c>
      <c r="H30" s="107" t="s">
        <v>243</v>
      </c>
      <c r="I30" s="96" t="s">
        <v>337</v>
      </c>
    </row>
    <row r="31" spans="1:9" ht="15.75">
      <c r="A31" s="131" t="s">
        <v>438</v>
      </c>
      <c r="B31" s="116" t="s">
        <v>439</v>
      </c>
      <c r="C31" s="116" t="s">
        <v>243</v>
      </c>
      <c r="D31" s="116" t="s">
        <v>243</v>
      </c>
      <c r="E31" s="116" t="s">
        <v>328</v>
      </c>
      <c r="F31" s="107">
        <v>-8.2837323586400089</v>
      </c>
      <c r="G31" s="107" t="s">
        <v>243</v>
      </c>
      <c r="H31" s="107" t="s">
        <v>243</v>
      </c>
      <c r="I31" s="112" t="s">
        <v>243</v>
      </c>
    </row>
    <row r="32" spans="1:9" ht="15.75">
      <c r="A32" s="109" t="s">
        <v>440</v>
      </c>
      <c r="B32" s="110" t="s">
        <v>243</v>
      </c>
      <c r="C32" s="110" t="s">
        <v>243</v>
      </c>
      <c r="D32" s="110" t="s">
        <v>243</v>
      </c>
      <c r="E32" s="110" t="s">
        <v>328</v>
      </c>
      <c r="F32" s="132" t="s">
        <v>243</v>
      </c>
      <c r="G32" s="132">
        <v>0.12336782270843449</v>
      </c>
      <c r="H32" s="132">
        <v>-9.7465258532858368E-4</v>
      </c>
      <c r="I32" s="112" t="s">
        <v>243</v>
      </c>
    </row>
    <row r="34" spans="1:8">
      <c r="A34" s="1" t="s">
        <v>196</v>
      </c>
    </row>
    <row r="35" spans="1:8">
      <c r="A35" t="s">
        <v>195</v>
      </c>
    </row>
    <row r="36" spans="1:8">
      <c r="A36" t="s">
        <v>194</v>
      </c>
    </row>
    <row r="37" spans="1:8">
      <c r="A37" t="s">
        <v>193</v>
      </c>
      <c r="F37" s="3"/>
      <c r="G37" s="3"/>
      <c r="H37" s="3"/>
    </row>
    <row r="38" spans="1:8">
      <c r="A38" t="s">
        <v>198</v>
      </c>
    </row>
  </sheetData>
  <mergeCells count="3">
    <mergeCell ref="A3:D3"/>
    <mergeCell ref="F3:H3"/>
    <mergeCell ref="I4:I5"/>
  </mergeCells>
  <conditionalFormatting sqref="A8 C8:C12 A10:A12 G10:H10 F11:H32">
    <cfRule type="cellIs" dxfId="10" priority="3" operator="lessThan">
      <formula>0</formula>
    </cfRule>
  </conditionalFormatting>
  <conditionalFormatting sqref="A6:A7 C6:C7 F7:H7">
    <cfRule type="cellIs" dxfId="9" priority="2" operator="lessThan">
      <formula>0</formula>
    </cfRule>
  </conditionalFormatting>
  <conditionalFormatting sqref="A9">
    <cfRule type="cellIs" dxfId="8"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zoomScale="75" zoomScaleNormal="75" workbookViewId="0">
      <pane ySplit="5" topLeftCell="A6" activePane="bottomLeft" state="frozen"/>
      <selection activeCell="A3" sqref="A3:L46"/>
      <selection pane="bottomLeft" activeCell="A11" sqref="A11"/>
    </sheetView>
  </sheetViews>
  <sheetFormatPr defaultRowHeight="15"/>
  <cols>
    <col min="1" max="1" width="68.28515625" bestFit="1" customWidth="1"/>
    <col min="2" max="2" width="4.28515625" bestFit="1" customWidth="1"/>
    <col min="3" max="3" width="12.28515625" bestFit="1" customWidth="1"/>
    <col min="4" max="4" width="13.5703125" bestFit="1" customWidth="1"/>
    <col min="5" max="5" width="14.85546875" bestFit="1" customWidth="1"/>
    <col min="6" max="8" width="11.140625" bestFit="1" customWidth="1"/>
    <col min="9" max="9" width="48.5703125" bestFit="1" customWidth="1"/>
  </cols>
  <sheetData>
    <row r="1" spans="1:9">
      <c r="A1" t="str">
        <f>'Appendix B NG'!A1</f>
        <v>DRAFT STC-P24.1 Template V1.1</v>
      </c>
    </row>
    <row r="3" spans="1:9" ht="26.25">
      <c r="A3" s="376" t="s">
        <v>464</v>
      </c>
      <c r="B3" s="376"/>
      <c r="C3" s="376"/>
      <c r="D3" s="376"/>
      <c r="E3" s="83" t="s">
        <v>177</v>
      </c>
      <c r="F3" s="377">
        <v>41919</v>
      </c>
      <c r="G3" s="377"/>
      <c r="H3" s="377"/>
      <c r="I3" s="84" t="s">
        <v>243</v>
      </c>
    </row>
    <row r="4" spans="1:9" ht="31.5">
      <c r="A4" s="85" t="s">
        <v>178</v>
      </c>
      <c r="B4" s="85" t="s">
        <v>243</v>
      </c>
      <c r="C4" s="86" t="s">
        <v>179</v>
      </c>
      <c r="D4" s="86" t="s">
        <v>180</v>
      </c>
      <c r="E4" s="85" t="s">
        <v>181</v>
      </c>
      <c r="F4" s="87" t="s">
        <v>182</v>
      </c>
      <c r="G4" s="87" t="s">
        <v>183</v>
      </c>
      <c r="H4" s="87" t="s">
        <v>184</v>
      </c>
      <c r="I4" s="378" t="s">
        <v>185</v>
      </c>
    </row>
    <row r="5" spans="1:9" ht="15.75">
      <c r="A5" s="85" t="s">
        <v>186</v>
      </c>
      <c r="B5" s="86" t="s">
        <v>243</v>
      </c>
      <c r="C5" s="86" t="s">
        <v>243</v>
      </c>
      <c r="D5" s="86" t="s">
        <v>243</v>
      </c>
      <c r="E5" s="86" t="s">
        <v>243</v>
      </c>
      <c r="F5" s="88" t="s">
        <v>187</v>
      </c>
      <c r="G5" s="89" t="s">
        <v>42</v>
      </c>
      <c r="H5" s="89" t="s">
        <v>43</v>
      </c>
      <c r="I5" s="378"/>
    </row>
    <row r="6" spans="1:9" ht="15.75">
      <c r="A6" s="133" t="s">
        <v>316</v>
      </c>
      <c r="B6" s="110" t="s">
        <v>243</v>
      </c>
      <c r="C6" s="134" t="s">
        <v>243</v>
      </c>
      <c r="D6" s="110" t="s">
        <v>243</v>
      </c>
      <c r="E6" s="110" t="s">
        <v>243</v>
      </c>
      <c r="F6" s="135">
        <v>251.73333333333301</v>
      </c>
      <c r="G6" s="135" t="s">
        <v>243</v>
      </c>
      <c r="H6" s="135" t="s">
        <v>243</v>
      </c>
      <c r="I6" s="112" t="s">
        <v>317</v>
      </c>
    </row>
    <row r="7" spans="1:9" ht="15.75">
      <c r="A7" s="136" t="s">
        <v>318</v>
      </c>
      <c r="B7" s="116" t="s">
        <v>243</v>
      </c>
      <c r="C7" s="137" t="s">
        <v>319</v>
      </c>
      <c r="D7" s="116" t="s">
        <v>243</v>
      </c>
      <c r="E7" s="116" t="s">
        <v>243</v>
      </c>
      <c r="F7" s="138">
        <v>1.1666890673736021</v>
      </c>
      <c r="G7" s="138" t="s">
        <v>243</v>
      </c>
      <c r="H7" s="138" t="s">
        <v>243</v>
      </c>
      <c r="I7" s="112" t="s">
        <v>321</v>
      </c>
    </row>
    <row r="8" spans="1:9" ht="15.75">
      <c r="A8" s="133" t="s">
        <v>322</v>
      </c>
      <c r="B8" s="110" t="s">
        <v>243</v>
      </c>
      <c r="C8" s="139" t="s">
        <v>323</v>
      </c>
      <c r="D8" s="110" t="s">
        <v>243</v>
      </c>
      <c r="E8" s="110" t="s">
        <v>243</v>
      </c>
      <c r="F8" s="140">
        <v>5.0000000000000001E-3</v>
      </c>
      <c r="G8" s="140">
        <v>5.0000000000000001E-3</v>
      </c>
      <c r="H8" s="140">
        <v>5.0000000000000001E-3</v>
      </c>
      <c r="I8" s="112" t="s">
        <v>443</v>
      </c>
    </row>
    <row r="9" spans="1:9" ht="15.75">
      <c r="A9" s="97" t="s">
        <v>325</v>
      </c>
      <c r="B9" s="100" t="s">
        <v>326</v>
      </c>
      <c r="C9" s="99" t="s">
        <v>327</v>
      </c>
      <c r="D9" s="100" t="s">
        <v>320</v>
      </c>
      <c r="E9" s="100" t="s">
        <v>328</v>
      </c>
      <c r="F9" s="146">
        <v>104.53941362532855</v>
      </c>
      <c r="G9" s="146">
        <v>111.51535378505646</v>
      </c>
      <c r="H9" s="146">
        <v>124.139</v>
      </c>
      <c r="I9" s="96" t="s">
        <v>329</v>
      </c>
    </row>
    <row r="10" spans="1:9" ht="15.75">
      <c r="A10" s="97" t="s">
        <v>330</v>
      </c>
      <c r="B10" s="100" t="s">
        <v>331</v>
      </c>
      <c r="C10" s="99" t="s">
        <v>332</v>
      </c>
      <c r="D10" s="100" t="s">
        <v>320</v>
      </c>
      <c r="E10" s="100" t="s">
        <v>328</v>
      </c>
      <c r="F10" s="147" t="s">
        <v>243</v>
      </c>
      <c r="G10" s="146">
        <v>8.6999999999999993</v>
      </c>
      <c r="H10" s="146">
        <v>30</v>
      </c>
      <c r="I10" s="96" t="s">
        <v>333</v>
      </c>
    </row>
    <row r="11" spans="1:9" ht="15.75">
      <c r="A11" s="97" t="s">
        <v>334</v>
      </c>
      <c r="B11" s="100" t="s">
        <v>335</v>
      </c>
      <c r="C11" s="99" t="s">
        <v>336</v>
      </c>
      <c r="D11" s="100" t="s">
        <v>320</v>
      </c>
      <c r="E11" s="100" t="s">
        <v>328</v>
      </c>
      <c r="F11" s="148" t="s">
        <v>243</v>
      </c>
      <c r="G11" s="146">
        <v>0</v>
      </c>
      <c r="H11" s="146">
        <v>0</v>
      </c>
      <c r="I11" s="96" t="s">
        <v>337</v>
      </c>
    </row>
    <row r="12" spans="1:9" ht="15.75">
      <c r="A12" s="136" t="s">
        <v>345</v>
      </c>
      <c r="B12" s="116" t="s">
        <v>346</v>
      </c>
      <c r="C12" s="137" t="s">
        <v>347</v>
      </c>
      <c r="D12" s="116" t="s">
        <v>320</v>
      </c>
      <c r="E12" s="116" t="s">
        <v>328</v>
      </c>
      <c r="F12" s="149">
        <v>1.163</v>
      </c>
      <c r="G12" s="149">
        <v>1.2051000000000001</v>
      </c>
      <c r="H12" s="149">
        <v>1.2353000000000001</v>
      </c>
      <c r="I12" s="112" t="s">
        <v>348</v>
      </c>
    </row>
    <row r="13" spans="1:9" ht="15.75">
      <c r="A13" s="150" t="s">
        <v>349</v>
      </c>
      <c r="B13" s="151" t="s">
        <v>350</v>
      </c>
      <c r="C13" s="151" t="s">
        <v>351</v>
      </c>
      <c r="D13" s="151" t="s">
        <v>320</v>
      </c>
      <c r="E13" s="151" t="s">
        <v>328</v>
      </c>
      <c r="F13" s="152">
        <v>121.57933804625711</v>
      </c>
      <c r="G13" s="152">
        <v>144.87152284637156</v>
      </c>
      <c r="H13" s="152">
        <v>190.40790670000001</v>
      </c>
      <c r="I13" s="153" t="s">
        <v>243</v>
      </c>
    </row>
    <row r="14" spans="1:9" ht="15.75">
      <c r="A14" s="113" t="s">
        <v>352</v>
      </c>
      <c r="B14" s="98" t="s">
        <v>353</v>
      </c>
      <c r="C14" s="98" t="s">
        <v>354</v>
      </c>
      <c r="D14" s="98" t="s">
        <v>188</v>
      </c>
      <c r="E14" s="98" t="s">
        <v>328</v>
      </c>
      <c r="F14" s="148" t="s">
        <v>243</v>
      </c>
      <c r="G14" s="154">
        <v>-10.656000000000001</v>
      </c>
      <c r="H14" s="154">
        <v>0</v>
      </c>
      <c r="I14" s="96" t="s">
        <v>465</v>
      </c>
    </row>
    <row r="15" spans="1:9" ht="15.75">
      <c r="A15" s="113" t="s">
        <v>355</v>
      </c>
      <c r="B15" s="98" t="s">
        <v>356</v>
      </c>
      <c r="C15" s="98" t="s">
        <v>357</v>
      </c>
      <c r="D15" s="98" t="s">
        <v>188</v>
      </c>
      <c r="E15" s="98" t="s">
        <v>328</v>
      </c>
      <c r="F15" s="148" t="s">
        <v>243</v>
      </c>
      <c r="G15" s="154">
        <v>0</v>
      </c>
      <c r="H15" s="154">
        <v>0</v>
      </c>
      <c r="I15" s="96" t="s">
        <v>337</v>
      </c>
    </row>
    <row r="16" spans="1:9" ht="15.75">
      <c r="A16" s="155" t="s">
        <v>445</v>
      </c>
      <c r="B16" s="151" t="s">
        <v>446</v>
      </c>
      <c r="C16" s="151" t="s">
        <v>447</v>
      </c>
      <c r="D16" s="151" t="s">
        <v>188</v>
      </c>
      <c r="E16" s="151" t="s">
        <v>328</v>
      </c>
      <c r="F16" s="152">
        <v>0</v>
      </c>
      <c r="G16" s="152">
        <v>-10.656000000000001</v>
      </c>
      <c r="H16" s="152">
        <v>0</v>
      </c>
      <c r="I16" s="153" t="s">
        <v>243</v>
      </c>
    </row>
    <row r="17" spans="1:9" ht="15.75">
      <c r="A17" s="113" t="s">
        <v>383</v>
      </c>
      <c r="B17" s="98" t="s">
        <v>384</v>
      </c>
      <c r="C17" s="98" t="s">
        <v>385</v>
      </c>
      <c r="D17" s="98" t="s">
        <v>386</v>
      </c>
      <c r="E17" s="98" t="s">
        <v>328</v>
      </c>
      <c r="F17" s="154">
        <v>0</v>
      </c>
      <c r="G17" s="148" t="s">
        <v>243</v>
      </c>
      <c r="H17" s="154">
        <v>0</v>
      </c>
      <c r="I17" s="96" t="s">
        <v>391</v>
      </c>
    </row>
    <row r="18" spans="1:9" ht="15.75">
      <c r="A18" s="113" t="s">
        <v>387</v>
      </c>
      <c r="B18" s="98" t="s">
        <v>388</v>
      </c>
      <c r="C18" s="98" t="s">
        <v>389</v>
      </c>
      <c r="D18" s="98" t="s">
        <v>390</v>
      </c>
      <c r="E18" s="98" t="s">
        <v>328</v>
      </c>
      <c r="F18" s="148" t="s">
        <v>243</v>
      </c>
      <c r="G18" s="148" t="s">
        <v>243</v>
      </c>
      <c r="H18" s="154">
        <v>0</v>
      </c>
      <c r="I18" s="96" t="s">
        <v>391</v>
      </c>
    </row>
    <row r="19" spans="1:9" ht="15.75">
      <c r="A19" s="113" t="s">
        <v>392</v>
      </c>
      <c r="B19" s="98" t="s">
        <v>393</v>
      </c>
      <c r="C19" s="98" t="s">
        <v>394</v>
      </c>
      <c r="D19" s="98" t="s">
        <v>395</v>
      </c>
      <c r="E19" s="98" t="s">
        <v>328</v>
      </c>
      <c r="F19" s="148" t="s">
        <v>243</v>
      </c>
      <c r="G19" s="148" t="s">
        <v>243</v>
      </c>
      <c r="H19" s="154">
        <v>0</v>
      </c>
      <c r="I19" s="96" t="s">
        <v>391</v>
      </c>
    </row>
    <row r="20" spans="1:9" ht="15.75">
      <c r="A20" s="113" t="s">
        <v>396</v>
      </c>
      <c r="B20" s="98" t="s">
        <v>397</v>
      </c>
      <c r="C20" s="98" t="s">
        <v>398</v>
      </c>
      <c r="D20" s="98" t="s">
        <v>399</v>
      </c>
      <c r="E20" s="98" t="s">
        <v>328</v>
      </c>
      <c r="F20" s="148" t="s">
        <v>243</v>
      </c>
      <c r="G20" s="148" t="s">
        <v>243</v>
      </c>
      <c r="H20" s="154">
        <v>0</v>
      </c>
      <c r="I20" s="96" t="s">
        <v>400</v>
      </c>
    </row>
    <row r="21" spans="1:9" ht="15.75">
      <c r="A21" s="113" t="s">
        <v>448</v>
      </c>
      <c r="B21" s="98" t="s">
        <v>449</v>
      </c>
      <c r="C21" s="143" t="s">
        <v>450</v>
      </c>
      <c r="D21" s="98" t="s">
        <v>451</v>
      </c>
      <c r="E21" s="98" t="s">
        <v>452</v>
      </c>
      <c r="F21" s="148" t="s">
        <v>243</v>
      </c>
      <c r="G21" s="148" t="s">
        <v>243</v>
      </c>
      <c r="H21" s="154">
        <v>0</v>
      </c>
      <c r="I21" s="96" t="s">
        <v>391</v>
      </c>
    </row>
    <row r="22" spans="1:9" ht="15.75">
      <c r="A22" s="155" t="s">
        <v>453</v>
      </c>
      <c r="B22" s="151" t="s">
        <v>402</v>
      </c>
      <c r="C22" s="151" t="s">
        <v>403</v>
      </c>
      <c r="D22" s="151" t="s">
        <v>320</v>
      </c>
      <c r="E22" s="151" t="s">
        <v>328</v>
      </c>
      <c r="F22" s="152">
        <v>0</v>
      </c>
      <c r="G22" s="152">
        <v>0</v>
      </c>
      <c r="H22" s="152">
        <v>0</v>
      </c>
      <c r="I22" s="153" t="s">
        <v>243</v>
      </c>
    </row>
    <row r="23" spans="1:9" ht="15.75">
      <c r="A23" s="119" t="s">
        <v>404</v>
      </c>
      <c r="B23" s="100" t="s">
        <v>162</v>
      </c>
      <c r="C23" s="100" t="s">
        <v>405</v>
      </c>
      <c r="D23" s="100" t="s">
        <v>406</v>
      </c>
      <c r="E23" s="100" t="s">
        <v>328</v>
      </c>
      <c r="F23" s="154">
        <v>1.207692</v>
      </c>
      <c r="G23" s="154">
        <v>1.8300000000000003</v>
      </c>
      <c r="H23" s="154">
        <v>1.8313342514581985</v>
      </c>
      <c r="I23" s="96" t="s">
        <v>337</v>
      </c>
    </row>
    <row r="24" spans="1:9" ht="15.75">
      <c r="A24" s="119" t="s">
        <v>414</v>
      </c>
      <c r="B24" s="100" t="s">
        <v>161</v>
      </c>
      <c r="C24" s="100" t="s">
        <v>415</v>
      </c>
      <c r="D24" s="100" t="s">
        <v>416</v>
      </c>
      <c r="E24" s="100" t="s">
        <v>328</v>
      </c>
      <c r="F24" s="154">
        <v>54.473965429454196</v>
      </c>
      <c r="G24" s="154">
        <v>70.802000000000007</v>
      </c>
      <c r="H24" s="154">
        <v>79.584202500000004</v>
      </c>
      <c r="I24" s="96" t="s">
        <v>466</v>
      </c>
    </row>
    <row r="25" spans="1:9" ht="15.75">
      <c r="A25" s="119" t="s">
        <v>467</v>
      </c>
      <c r="B25" s="100" t="s">
        <v>468</v>
      </c>
      <c r="C25" s="100" t="s">
        <v>469</v>
      </c>
      <c r="D25" s="100" t="s">
        <v>386</v>
      </c>
      <c r="E25" s="100" t="s">
        <v>470</v>
      </c>
      <c r="F25" s="154">
        <v>0</v>
      </c>
      <c r="G25" s="154">
        <v>0</v>
      </c>
      <c r="H25" s="154">
        <v>0</v>
      </c>
      <c r="I25" s="96" t="s">
        <v>391</v>
      </c>
    </row>
    <row r="26" spans="1:9" ht="15.75">
      <c r="A26" s="122" t="s">
        <v>423</v>
      </c>
      <c r="B26" s="100" t="s">
        <v>424</v>
      </c>
      <c r="C26" s="100" t="s">
        <v>425</v>
      </c>
      <c r="D26" s="100" t="s">
        <v>320</v>
      </c>
      <c r="E26" s="100" t="s">
        <v>328</v>
      </c>
      <c r="F26" s="154">
        <v>-2.8039499999999902</v>
      </c>
      <c r="G26" s="148" t="s">
        <v>243</v>
      </c>
      <c r="H26" s="154">
        <v>-1.4859776976487189</v>
      </c>
      <c r="I26" s="156" t="s">
        <v>471</v>
      </c>
    </row>
    <row r="27" spans="1:9" ht="15.75">
      <c r="A27" s="123" t="s">
        <v>454</v>
      </c>
      <c r="B27" s="124" t="s">
        <v>428</v>
      </c>
      <c r="C27" s="110" t="s">
        <v>429</v>
      </c>
      <c r="D27" s="125" t="s">
        <v>243</v>
      </c>
      <c r="E27" s="110" t="s">
        <v>328</v>
      </c>
      <c r="F27" s="157">
        <v>174.45704547571131</v>
      </c>
      <c r="G27" s="157">
        <v>206.84752284637159</v>
      </c>
      <c r="H27" s="157">
        <v>270.33746575380951</v>
      </c>
      <c r="I27" s="112" t="s">
        <v>243</v>
      </c>
    </row>
    <row r="28" spans="1:9" ht="15.75">
      <c r="A28" s="126" t="s">
        <v>455</v>
      </c>
      <c r="B28" s="116" t="s">
        <v>432</v>
      </c>
      <c r="C28" s="116" t="s">
        <v>456</v>
      </c>
      <c r="D28" s="131" t="s">
        <v>243</v>
      </c>
      <c r="E28" s="116" t="s">
        <v>452</v>
      </c>
      <c r="F28" s="148">
        <v>0</v>
      </c>
      <c r="G28" s="148">
        <v>0</v>
      </c>
      <c r="H28" s="148">
        <v>0</v>
      </c>
      <c r="I28" s="158" t="s">
        <v>457</v>
      </c>
    </row>
    <row r="29" spans="1:9" ht="15.75">
      <c r="A29" s="127" t="s">
        <v>458</v>
      </c>
      <c r="B29" s="128" t="s">
        <v>459</v>
      </c>
      <c r="C29" s="128" t="s">
        <v>460</v>
      </c>
      <c r="D29" s="128" t="s">
        <v>243</v>
      </c>
      <c r="E29" s="98" t="s">
        <v>452</v>
      </c>
      <c r="F29" s="154">
        <v>3.4750000000000001</v>
      </c>
      <c r="G29" s="154">
        <v>3.4649999999999999</v>
      </c>
      <c r="H29" s="154">
        <v>3.5715521184381083</v>
      </c>
      <c r="I29" s="145" t="s">
        <v>461</v>
      </c>
    </row>
    <row r="30" spans="1:9" ht="15.75">
      <c r="A30" s="130" t="s">
        <v>462</v>
      </c>
      <c r="B30" s="110" t="s">
        <v>434</v>
      </c>
      <c r="C30" s="110" t="s">
        <v>374</v>
      </c>
      <c r="D30" s="109" t="s">
        <v>243</v>
      </c>
      <c r="E30" s="110" t="s">
        <v>189</v>
      </c>
      <c r="F30" s="157">
        <v>170.98204547571132</v>
      </c>
      <c r="G30" s="157">
        <v>203.38252284637159</v>
      </c>
      <c r="H30" s="157">
        <v>266.76591363537142</v>
      </c>
      <c r="I30" s="112" t="s">
        <v>463</v>
      </c>
    </row>
    <row r="31" spans="1:9" ht="15.75">
      <c r="A31" s="121" t="s">
        <v>435</v>
      </c>
      <c r="B31" s="98" t="s">
        <v>436</v>
      </c>
      <c r="C31" s="98" t="s">
        <v>437</v>
      </c>
      <c r="D31" s="98" t="s">
        <v>243</v>
      </c>
      <c r="E31" s="98" t="s">
        <v>328</v>
      </c>
      <c r="F31" s="154">
        <v>175.93455300000002</v>
      </c>
      <c r="G31" s="148" t="s">
        <v>243</v>
      </c>
      <c r="H31" s="148" t="s">
        <v>243</v>
      </c>
      <c r="I31" s="96" t="s">
        <v>337</v>
      </c>
    </row>
    <row r="32" spans="1:9" ht="15.75">
      <c r="A32" s="131" t="s">
        <v>438</v>
      </c>
      <c r="B32" s="116" t="s">
        <v>439</v>
      </c>
      <c r="C32" s="116" t="s">
        <v>243</v>
      </c>
      <c r="D32" s="116" t="s">
        <v>243</v>
      </c>
      <c r="E32" s="116" t="s">
        <v>328</v>
      </c>
      <c r="F32" s="107">
        <v>1.4775075242887112</v>
      </c>
      <c r="G32" s="107" t="s">
        <v>243</v>
      </c>
      <c r="H32" s="107" t="s">
        <v>243</v>
      </c>
      <c r="I32" s="112" t="s">
        <v>243</v>
      </c>
    </row>
    <row r="33" spans="1:9" ht="15.75">
      <c r="A33" s="109" t="s">
        <v>440</v>
      </c>
      <c r="B33" s="110" t="s">
        <v>243</v>
      </c>
      <c r="C33" s="110" t="s">
        <v>243</v>
      </c>
      <c r="D33" s="110" t="s">
        <v>243</v>
      </c>
      <c r="E33" s="110" t="s">
        <v>328</v>
      </c>
      <c r="F33" s="132" t="s">
        <v>243</v>
      </c>
      <c r="G33" s="132">
        <v>0.1856644842421673</v>
      </c>
      <c r="H33" s="132">
        <v>0.30694079403886665</v>
      </c>
      <c r="I33" s="112" t="s">
        <v>243</v>
      </c>
    </row>
    <row r="35" spans="1:9">
      <c r="A35" s="1" t="s">
        <v>196</v>
      </c>
    </row>
    <row r="36" spans="1:9">
      <c r="A36" t="s">
        <v>195</v>
      </c>
      <c r="G36" s="24"/>
      <c r="H36" s="23"/>
    </row>
    <row r="37" spans="1:9">
      <c r="A37" t="s">
        <v>194</v>
      </c>
      <c r="H37" s="22"/>
    </row>
    <row r="38" spans="1:9">
      <c r="A38" t="s">
        <v>193</v>
      </c>
      <c r="F38" s="3"/>
      <c r="G38" s="3"/>
      <c r="H38" s="3"/>
    </row>
    <row r="39" spans="1:9">
      <c r="A39" t="s">
        <v>210</v>
      </c>
    </row>
    <row r="41" spans="1:9">
      <c r="A41" s="18" t="s">
        <v>209</v>
      </c>
    </row>
    <row r="42" spans="1:9" ht="47.25" customHeight="1">
      <c r="A42" s="380" t="s">
        <v>208</v>
      </c>
      <c r="B42" s="380"/>
      <c r="C42" s="380"/>
      <c r="D42" s="380"/>
      <c r="E42" s="380"/>
      <c r="F42" s="380"/>
      <c r="G42" s="380"/>
      <c r="H42" s="380"/>
    </row>
    <row r="44" spans="1:9">
      <c r="A44" s="380" t="s">
        <v>207</v>
      </c>
      <c r="B44" s="379"/>
      <c r="C44" s="379"/>
      <c r="D44" s="379"/>
      <c r="E44" s="379"/>
      <c r="F44" s="379"/>
      <c r="G44" s="379"/>
      <c r="H44" s="379"/>
    </row>
    <row r="45" spans="1:9">
      <c r="A45" s="21" t="s">
        <v>206</v>
      </c>
      <c r="B45" s="20"/>
      <c r="C45" s="20"/>
      <c r="D45" s="20"/>
      <c r="E45" s="20"/>
      <c r="F45" s="20"/>
      <c r="G45" s="20"/>
      <c r="H45" s="20"/>
    </row>
    <row r="46" spans="1:9">
      <c r="A46" s="20"/>
      <c r="B46" s="20"/>
      <c r="C46" s="20"/>
      <c r="D46" s="20"/>
      <c r="E46" s="20"/>
      <c r="F46" s="20"/>
      <c r="G46" s="20"/>
      <c r="H46" s="20"/>
    </row>
    <row r="47" spans="1:9" ht="27.75" customHeight="1">
      <c r="A47" s="379" t="s">
        <v>205</v>
      </c>
      <c r="B47" s="379"/>
      <c r="C47" s="379"/>
      <c r="D47" s="379"/>
      <c r="E47" s="379"/>
      <c r="F47" s="379"/>
      <c r="G47" s="379"/>
      <c r="H47" s="379"/>
    </row>
    <row r="48" spans="1:9">
      <c r="A48" s="21" t="s">
        <v>204</v>
      </c>
      <c r="B48" s="20"/>
      <c r="C48" s="20"/>
      <c r="D48" s="20"/>
      <c r="E48" s="20"/>
      <c r="F48" s="20"/>
      <c r="G48" s="20"/>
      <c r="H48" s="20"/>
    </row>
    <row r="49" spans="1:8">
      <c r="A49" s="20"/>
      <c r="B49" s="20"/>
      <c r="C49" s="20"/>
      <c r="D49" s="20"/>
      <c r="E49" s="20"/>
      <c r="F49" s="20"/>
      <c r="G49" s="20"/>
      <c r="H49" s="20"/>
    </row>
    <row r="50" spans="1:8">
      <c r="A50" s="380" t="s">
        <v>203</v>
      </c>
      <c r="B50" s="379"/>
      <c r="C50" s="379"/>
      <c r="D50" s="379"/>
      <c r="E50" s="379"/>
      <c r="F50" s="379"/>
      <c r="G50" s="379"/>
      <c r="H50" s="379"/>
    </row>
    <row r="52" spans="1:8">
      <c r="A52" s="380" t="s">
        <v>202</v>
      </c>
      <c r="B52" s="380"/>
      <c r="C52" s="380"/>
      <c r="D52" s="380"/>
      <c r="E52" s="380"/>
      <c r="F52" s="380"/>
      <c r="G52" s="380"/>
      <c r="H52" s="380"/>
    </row>
    <row r="54" spans="1:8">
      <c r="A54" s="19" t="s">
        <v>201</v>
      </c>
    </row>
    <row r="56" spans="1:8">
      <c r="A56" s="18" t="s">
        <v>200</v>
      </c>
    </row>
    <row r="57" spans="1:8">
      <c r="A57" t="s">
        <v>199</v>
      </c>
    </row>
  </sheetData>
  <mergeCells count="8">
    <mergeCell ref="I4:I5"/>
    <mergeCell ref="A47:H47"/>
    <mergeCell ref="A50:H50"/>
    <mergeCell ref="A52:H52"/>
    <mergeCell ref="A3:D3"/>
    <mergeCell ref="A42:H42"/>
    <mergeCell ref="A44:H44"/>
    <mergeCell ref="F3:H3"/>
  </mergeCells>
  <conditionalFormatting sqref="A9">
    <cfRule type="cellIs" dxfId="7" priority="4" operator="lessThan">
      <formula>0</formula>
    </cfRule>
  </conditionalFormatting>
  <conditionalFormatting sqref="F7:H7">
    <cfRule type="cellIs" dxfId="6" priority="3" operator="lessThan">
      <formula>0</formula>
    </cfRule>
  </conditionalFormatting>
  <conditionalFormatting sqref="F29:H29">
    <cfRule type="cellIs" dxfId="5" priority="2" operator="lessThan">
      <formula>0</formula>
    </cfRule>
  </conditionalFormatting>
  <conditionalFormatting sqref="F31:H31">
    <cfRule type="cellIs" dxfId="4" priority="1" operator="lessThan">
      <formula>0</formula>
    </cfRule>
  </conditionalFormatting>
  <conditionalFormatting sqref="A8 C8:C12 A10:A12 F11 F12:H26">
    <cfRule type="cellIs" dxfId="3" priority="8" operator="lessThan">
      <formula>0</formula>
    </cfRule>
  </conditionalFormatting>
  <conditionalFormatting sqref="A6:A7 C6:C7">
    <cfRule type="cellIs" dxfId="2" priority="7" operator="lessThan">
      <formula>0</formula>
    </cfRule>
  </conditionalFormatting>
  <conditionalFormatting sqref="F27:H28 F30:H30 F32:H33">
    <cfRule type="cellIs" dxfId="1" priority="6" operator="less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65" zoomScaleNormal="65" workbookViewId="0">
      <pane ySplit="5" topLeftCell="A6" activePane="bottomLeft" state="frozen"/>
      <selection activeCell="A3" sqref="A3:L46"/>
      <selection pane="bottomLeft" activeCell="A5" sqref="A5"/>
    </sheetView>
  </sheetViews>
  <sheetFormatPr defaultRowHeight="15"/>
  <cols>
    <col min="1" max="1" width="54.140625" bestFit="1" customWidth="1"/>
    <col min="2" max="2" width="11.85546875" bestFit="1" customWidth="1"/>
    <col min="3" max="3" width="13.5703125" bestFit="1" customWidth="1"/>
    <col min="4" max="4" width="14.85546875" bestFit="1" customWidth="1"/>
    <col min="5" max="5" width="14" bestFit="1" customWidth="1"/>
    <col min="6" max="7" width="14.42578125" bestFit="1" customWidth="1"/>
    <col min="8" max="8" width="64.7109375" bestFit="1" customWidth="1"/>
  </cols>
  <sheetData>
    <row r="1" spans="1:8">
      <c r="A1" t="str">
        <f>'Appendix B NG'!A1</f>
        <v>DRAFT STC-P24.1 Template V1.1</v>
      </c>
    </row>
    <row r="3" spans="1:8" ht="26.25">
      <c r="A3" s="376" t="s">
        <v>218</v>
      </c>
      <c r="B3" s="376"/>
      <c r="C3" s="376"/>
      <c r="D3" s="83" t="s">
        <v>177</v>
      </c>
      <c r="E3" s="377">
        <v>41908</v>
      </c>
      <c r="F3" s="377"/>
      <c r="G3" s="377"/>
      <c r="H3" s="84" t="s">
        <v>243</v>
      </c>
    </row>
    <row r="4" spans="1:8" ht="31.5">
      <c r="A4" s="85" t="s">
        <v>178</v>
      </c>
      <c r="B4" s="86" t="s">
        <v>179</v>
      </c>
      <c r="C4" s="86" t="s">
        <v>180</v>
      </c>
      <c r="D4" s="85" t="s">
        <v>181</v>
      </c>
      <c r="E4" s="159" t="s">
        <v>182</v>
      </c>
      <c r="F4" s="160" t="s">
        <v>183</v>
      </c>
      <c r="G4" s="160" t="s">
        <v>184</v>
      </c>
      <c r="H4" s="378" t="s">
        <v>185</v>
      </c>
    </row>
    <row r="5" spans="1:8" ht="15.75">
      <c r="A5" s="85" t="s">
        <v>186</v>
      </c>
      <c r="B5" s="86" t="s">
        <v>243</v>
      </c>
      <c r="C5" s="86" t="s">
        <v>243</v>
      </c>
      <c r="D5" s="86" t="s">
        <v>243</v>
      </c>
      <c r="E5" s="88" t="s">
        <v>187</v>
      </c>
      <c r="F5" s="89" t="s">
        <v>42</v>
      </c>
      <c r="G5" s="89" t="s">
        <v>43</v>
      </c>
      <c r="H5" s="378"/>
    </row>
    <row r="6" spans="1:8" ht="15.75">
      <c r="A6" s="161" t="s">
        <v>135</v>
      </c>
      <c r="B6" s="100" t="s">
        <v>243</v>
      </c>
      <c r="C6" s="100" t="s">
        <v>243</v>
      </c>
      <c r="D6" s="100" t="s">
        <v>243</v>
      </c>
      <c r="E6" s="162">
        <v>5.2953486876210549</v>
      </c>
      <c r="F6" s="163">
        <v>5.4759483870350794</v>
      </c>
      <c r="G6" s="163">
        <v>5.6231069553763762</v>
      </c>
      <c r="H6" s="96" t="s">
        <v>217</v>
      </c>
    </row>
    <row r="7" spans="1:8" ht="15.75">
      <c r="A7" s="161" t="s">
        <v>143</v>
      </c>
      <c r="B7" s="100" t="s">
        <v>243</v>
      </c>
      <c r="C7" s="100" t="s">
        <v>243</v>
      </c>
      <c r="D7" s="100" t="s">
        <v>243</v>
      </c>
      <c r="E7" s="162">
        <v>6.6411712602877699</v>
      </c>
      <c r="F7" s="163">
        <v>6.8531524225899307</v>
      </c>
      <c r="G7" s="163">
        <v>7.0377077124423906</v>
      </c>
      <c r="H7" s="96" t="s">
        <v>217</v>
      </c>
    </row>
    <row r="8" spans="1:8" ht="15.75">
      <c r="A8" s="161" t="s">
        <v>137</v>
      </c>
      <c r="B8" s="100" t="s">
        <v>243</v>
      </c>
      <c r="C8" s="100" t="s">
        <v>243</v>
      </c>
      <c r="D8" s="100" t="s">
        <v>243</v>
      </c>
      <c r="E8" s="162">
        <v>12.123372806025648</v>
      </c>
      <c r="F8" s="163">
        <v>12.491059506303356</v>
      </c>
      <c r="G8" s="163">
        <v>12.825856180834277</v>
      </c>
      <c r="H8" s="96" t="s">
        <v>217</v>
      </c>
    </row>
    <row r="9" spans="1:8" ht="15.75">
      <c r="A9" s="161" t="s">
        <v>142</v>
      </c>
      <c r="B9" s="100" t="s">
        <v>243</v>
      </c>
      <c r="C9" s="100" t="s">
        <v>243</v>
      </c>
      <c r="D9" s="100" t="s">
        <v>243</v>
      </c>
      <c r="E9" s="162">
        <v>7.4836193253529402</v>
      </c>
      <c r="F9" s="163">
        <v>7.7094720644957526</v>
      </c>
      <c r="G9" s="163">
        <v>7.916530381730019</v>
      </c>
      <c r="H9" s="96" t="s">
        <v>217</v>
      </c>
    </row>
    <row r="10" spans="1:8" ht="15.75">
      <c r="A10" s="161" t="s">
        <v>138</v>
      </c>
      <c r="B10" s="100" t="s">
        <v>243</v>
      </c>
      <c r="C10" s="100" t="s">
        <v>243</v>
      </c>
      <c r="D10" s="100" t="s">
        <v>243</v>
      </c>
      <c r="E10" s="162">
        <v>12.628102011646231</v>
      </c>
      <c r="F10" s="163">
        <v>12.926960730569261</v>
      </c>
      <c r="G10" s="163">
        <v>13.273741997078774</v>
      </c>
      <c r="H10" s="96" t="s">
        <v>217</v>
      </c>
    </row>
    <row r="11" spans="1:8" ht="15.75">
      <c r="A11" s="161" t="s">
        <v>139</v>
      </c>
      <c r="B11" s="100" t="s">
        <v>243</v>
      </c>
      <c r="C11" s="100" t="s">
        <v>243</v>
      </c>
      <c r="D11" s="100" t="s">
        <v>243</v>
      </c>
      <c r="E11" s="162">
        <v>15.615237384558517</v>
      </c>
      <c r="F11" s="163">
        <v>18.92412411049645</v>
      </c>
      <c r="G11" s="163">
        <v>19.560242511793295</v>
      </c>
      <c r="H11" s="96" t="s">
        <v>217</v>
      </c>
    </row>
    <row r="12" spans="1:8" ht="15.75">
      <c r="A12" s="161" t="s">
        <v>136</v>
      </c>
      <c r="B12" s="100" t="s">
        <v>243</v>
      </c>
      <c r="C12" s="100" t="s">
        <v>243</v>
      </c>
      <c r="D12" s="100" t="s">
        <v>243</v>
      </c>
      <c r="E12" s="162">
        <v>11.231138376837219</v>
      </c>
      <c r="F12" s="163">
        <v>11.570501887309904</v>
      </c>
      <c r="G12" s="163">
        <v>11.88269520223826</v>
      </c>
      <c r="H12" s="96" t="s">
        <v>217</v>
      </c>
    </row>
    <row r="13" spans="1:8" ht="15.75">
      <c r="A13" s="161" t="s">
        <v>140</v>
      </c>
      <c r="B13" s="100" t="s">
        <v>243</v>
      </c>
      <c r="C13" s="100" t="s">
        <v>243</v>
      </c>
      <c r="D13" s="100" t="s">
        <v>243</v>
      </c>
      <c r="E13" s="162">
        <v>11.419976353258042</v>
      </c>
      <c r="F13" s="163">
        <v>25.999519895629486</v>
      </c>
      <c r="G13" s="163">
        <v>26.697342205356133</v>
      </c>
      <c r="H13" s="96" t="s">
        <v>217</v>
      </c>
    </row>
    <row r="14" spans="1:8" ht="15.75">
      <c r="A14" s="161" t="s">
        <v>141</v>
      </c>
      <c r="B14" s="100" t="s">
        <v>243</v>
      </c>
      <c r="C14" s="100" t="s">
        <v>243</v>
      </c>
      <c r="D14" s="100" t="s">
        <v>243</v>
      </c>
      <c r="E14" s="162">
        <v>22.991152687296371</v>
      </c>
      <c r="F14" s="163">
        <v>37.572952823693697</v>
      </c>
      <c r="G14" s="163">
        <v>37.625199405850104</v>
      </c>
      <c r="H14" s="96" t="s">
        <v>217</v>
      </c>
    </row>
    <row r="15" spans="1:8" ht="15.75">
      <c r="A15" s="161" t="s">
        <v>216</v>
      </c>
      <c r="B15" s="100" t="s">
        <v>243</v>
      </c>
      <c r="C15" s="100" t="s">
        <v>243</v>
      </c>
      <c r="D15" s="100" t="s">
        <v>243</v>
      </c>
      <c r="E15" s="164" t="s">
        <v>243</v>
      </c>
      <c r="F15" s="163">
        <v>78.856681666789854</v>
      </c>
      <c r="G15" s="163">
        <v>98.981868574695994</v>
      </c>
      <c r="H15" s="96" t="s">
        <v>215</v>
      </c>
    </row>
    <row r="16" spans="1:8" ht="15.75">
      <c r="A16" s="161" t="s">
        <v>214</v>
      </c>
      <c r="B16" s="100" t="s">
        <v>243</v>
      </c>
      <c r="C16" s="100" t="s">
        <v>243</v>
      </c>
      <c r="D16" s="100" t="s">
        <v>243</v>
      </c>
      <c r="E16" s="164" t="s">
        <v>243</v>
      </c>
      <c r="F16" s="165" t="s">
        <v>243</v>
      </c>
      <c r="G16" s="163">
        <v>32.637715947980837</v>
      </c>
      <c r="H16" s="96" t="s">
        <v>213</v>
      </c>
    </row>
    <row r="17" spans="1:8" s="1" customFormat="1" ht="15.75">
      <c r="A17" s="161" t="s">
        <v>244</v>
      </c>
      <c r="B17" s="100" t="s">
        <v>243</v>
      </c>
      <c r="C17" s="100" t="s">
        <v>243</v>
      </c>
      <c r="D17" s="100" t="s">
        <v>243</v>
      </c>
      <c r="E17" s="164" t="s">
        <v>243</v>
      </c>
      <c r="F17" s="165" t="s">
        <v>243</v>
      </c>
      <c r="G17" s="165" t="s">
        <v>243</v>
      </c>
      <c r="H17" s="96" t="s">
        <v>245</v>
      </c>
    </row>
    <row r="18" spans="1:8" ht="15.75">
      <c r="A18" s="161" t="s">
        <v>246</v>
      </c>
      <c r="B18" s="100" t="s">
        <v>243</v>
      </c>
      <c r="C18" s="100" t="s">
        <v>243</v>
      </c>
      <c r="D18" s="100" t="s">
        <v>243</v>
      </c>
      <c r="E18" s="166" t="s">
        <v>243</v>
      </c>
      <c r="F18" s="165" t="s">
        <v>243</v>
      </c>
      <c r="G18" s="165" t="s">
        <v>243</v>
      </c>
      <c r="H18" s="96" t="s">
        <v>247</v>
      </c>
    </row>
    <row r="19" spans="1:8" ht="15.75">
      <c r="A19" s="161" t="s">
        <v>248</v>
      </c>
      <c r="B19" s="100" t="s">
        <v>243</v>
      </c>
      <c r="C19" s="100" t="s">
        <v>243</v>
      </c>
      <c r="D19" s="100" t="s">
        <v>243</v>
      </c>
      <c r="E19" s="166" t="s">
        <v>243</v>
      </c>
      <c r="F19" s="165" t="s">
        <v>243</v>
      </c>
      <c r="G19" s="165" t="s">
        <v>243</v>
      </c>
      <c r="H19" s="96" t="s">
        <v>249</v>
      </c>
    </row>
    <row r="20" spans="1:8" ht="15.75">
      <c r="A20" s="151" t="s">
        <v>212</v>
      </c>
      <c r="B20" s="151" t="s">
        <v>190</v>
      </c>
      <c r="C20" s="151" t="s">
        <v>188</v>
      </c>
      <c r="D20" s="151" t="s">
        <v>189</v>
      </c>
      <c r="E20" s="167">
        <v>105.42911889288379</v>
      </c>
      <c r="F20" s="168">
        <v>218.38037349491279</v>
      </c>
      <c r="G20" s="168">
        <v>274.06200707537647</v>
      </c>
      <c r="H20" s="169" t="s">
        <v>243</v>
      </c>
    </row>
    <row r="21" spans="1:8">
      <c r="A21" t="s">
        <v>194</v>
      </c>
    </row>
    <row r="22" spans="1:8">
      <c r="A22" t="s">
        <v>193</v>
      </c>
    </row>
    <row r="23" spans="1:8">
      <c r="A23" t="s">
        <v>211</v>
      </c>
    </row>
  </sheetData>
  <mergeCells count="3">
    <mergeCell ref="A3:C3"/>
    <mergeCell ref="E3:G3"/>
    <mergeCell ref="H4:H5"/>
  </mergeCells>
  <conditionalFormatting sqref="E20:G20">
    <cfRule type="cellIs" dxfId="0" priority="1" operator="less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Owner xmlns="faac5d55-1921-421f-aaab-07690666a227">
      <UserInfo>
        <DisplayName>UK\stuart.boyle</DisplayName>
        <AccountId>253</AccountId>
        <AccountType/>
      </UserInfo>
    </Document_x0020_Owner>
    <Original_x0020_Upload_x0020_Date xmlns="faac5d55-1921-421f-aaab-07690666a227">2014-10-16T23:00:00+00:00</Original_x0020_Upload_x0020_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B79796030E0745AF0C5DD8AB7C9DB4" ma:contentTypeVersion="3" ma:contentTypeDescription="Create a new document." ma:contentTypeScope="" ma:versionID="9a3e1d7f288bcbf2a5030b15acffb71e">
  <xsd:schema xmlns:xsd="http://www.w3.org/2001/XMLSchema" xmlns:xs="http://www.w3.org/2001/XMLSchema" xmlns:p="http://schemas.microsoft.com/office/2006/metadata/properties" xmlns:ns2="faac5d55-1921-421f-aaab-07690666a227" targetNamespace="http://schemas.microsoft.com/office/2006/metadata/properties" ma:root="true" ma:fieldsID="1fc64e5b8d4eab27e6bd455c55b46aa4" ns2:_="">
    <xsd:import namespace="faac5d55-1921-421f-aaab-07690666a227"/>
    <xsd:element name="properties">
      <xsd:complexType>
        <xsd:sequence>
          <xsd:element name="documentManagement">
            <xsd:complexType>
              <xsd:all>
                <xsd:element ref="ns2:Original_x0020_Upload_x0020_Date" minOccurs="0"/>
                <xsd:element ref="ns2:Document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c5d55-1921-421f-aaab-07690666a227" elementFormDefault="qualified">
    <xsd:import namespace="http://schemas.microsoft.com/office/2006/documentManagement/types"/>
    <xsd:import namespace="http://schemas.microsoft.com/office/infopath/2007/PartnerControls"/>
    <xsd:element name="Original_x0020_Upload_x0020_Date" ma:index="8" nillable="true" ma:displayName="Original Upload Date" ma:format="DateOnly" ma:internalName="Original_x0020_Upload_x0020_Date">
      <xsd:simpleType>
        <xsd:restriction base="dms:DateTime"/>
      </xsd:simpleType>
    </xsd:element>
    <xsd:element name="Document_x0020_Owner" ma:index="9" nillable="true" ma:displayName="Document Owner" ma:list="UserInfo" ma:SharePointGroup="0" ma:internalName="Document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A57374-BE6D-48FE-A695-B24B16FF51E9}">
  <ds:schemaRefs>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faac5d55-1921-421f-aaab-07690666a227"/>
    <ds:schemaRef ds:uri="http://www.w3.org/XML/1998/namespace"/>
  </ds:schemaRefs>
</ds:datastoreItem>
</file>

<file path=customXml/itemProps2.xml><?xml version="1.0" encoding="utf-8"?>
<ds:datastoreItem xmlns:ds="http://schemas.openxmlformats.org/officeDocument/2006/customXml" ds:itemID="{63DFC5A2-2125-4767-AF33-7FFD48F654E9}">
  <ds:schemaRefs>
    <ds:schemaRef ds:uri="http://schemas.microsoft.com/sharepoint/v3/contenttype/forms"/>
  </ds:schemaRefs>
</ds:datastoreItem>
</file>

<file path=customXml/itemProps3.xml><?xml version="1.0" encoding="utf-8"?>
<ds:datastoreItem xmlns:ds="http://schemas.openxmlformats.org/officeDocument/2006/customXml" ds:itemID="{10EB05E7-420B-4F2B-B434-D112B01EF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c5d55-1921-421f-aaab-07690666a2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Tables 1 - 5</vt:lpstr>
      <vt:lpstr>Tables 6 - 11</vt:lpstr>
      <vt:lpstr>Tables 12 - 14</vt:lpstr>
      <vt:lpstr>Tables 15 - 17 </vt:lpstr>
      <vt:lpstr>Tables 18 - 19</vt:lpstr>
      <vt:lpstr>Appendix B NG</vt:lpstr>
      <vt:lpstr> Appendix B SPT</vt:lpstr>
      <vt:lpstr> Appendix B SHETL</vt:lpstr>
      <vt:lpstr>Appendix B OFTO</vt:lpstr>
      <vt:lpstr>'Tables 6 - 11'!_ftnref1</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Update 15_16 Oct 2014 Tables</dc:title>
  <dc:creator>Damian.Clough</dc:creator>
  <cp:lastModifiedBy>National Grid</cp:lastModifiedBy>
  <cp:lastPrinted>2014-10-15T08:54:07Z</cp:lastPrinted>
  <dcterms:created xsi:type="dcterms:W3CDTF">2014-06-30T09:21:39Z</dcterms:created>
  <dcterms:modified xsi:type="dcterms:W3CDTF">2015-10-01T16:00:29Z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0x0101000FB79796030E0745AF0C5DD8AB7C9DB4</vt:lpwstr>
  </property>
</Properties>
</file>