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tables/table4.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tables/table5.xml" ContentType="application/vnd.openxmlformats-officedocument.spreadsheetml.table+xml"/>
  <Override PartName="/xl/drawings/drawing7.xml" ContentType="application/vnd.openxmlformats-officedocument.drawing+xml"/>
  <Override PartName="/xl/tables/table6.xml" ContentType="application/vnd.openxmlformats-officedocument.spreadsheetml.table+xml"/>
  <Override PartName="/xl/drawings/drawing8.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tables/table9.xml" ContentType="application/vnd.openxmlformats-officedocument.spreadsheetml.tab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0.xml" ContentType="application/vnd.openxmlformats-officedocument.drawing+xml"/>
  <Override PartName="/xl/tables/table10.xml" ContentType="application/vnd.openxmlformats-officedocument.spreadsheetml.table+xml"/>
  <Override PartName="/xl/drawings/drawing11.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2.xml" ContentType="application/vnd.openxmlformats-officedocument.drawing+xml"/>
  <Override PartName="/xl/tables/table13.xml" ContentType="application/vnd.openxmlformats-officedocument.spreadsheetml.tab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3.xml" ContentType="application/vnd.openxmlformats-officedocument.drawing+xml"/>
  <Override PartName="/xl/tables/table14.xml" ContentType="application/vnd.openxmlformats-officedocument.spreadsheetml.table+xml"/>
  <Override PartName="/xl/drawings/drawing14.xml" ContentType="application/vnd.openxmlformats-officedocument.drawing+xml"/>
  <Override PartName="/xl/tables/table15.xml" ContentType="application/vnd.openxmlformats-officedocument.spreadsheetml.table+xml"/>
  <Override PartName="/xl/tables/table16.xml" ContentType="application/vnd.openxmlformats-officedocument.spreadsheetml.tab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5.xml" ContentType="application/vnd.openxmlformats-officedocument.drawing+xml"/>
  <Override PartName="/xl/tables/table17.xml" ContentType="application/vnd.openxmlformats-officedocument.spreadsheetml.tab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1.xml" ContentType="application/vnd.openxmlformats-officedocument.themeOverrid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2.xml" ContentType="application/vnd.openxmlformats-officedocument.themeOverride+xml"/>
  <Override PartName="/xl/drawings/drawing16.xml" ContentType="application/vnd.openxmlformats-officedocument.drawing+xml"/>
  <Override PartName="/xl/tables/table18.xml" ContentType="application/vnd.openxmlformats-officedocument.spreadsheetml.table+xml"/>
  <Override PartName="/xl/drawings/drawing17.xml" ContentType="application/vnd.openxmlformats-officedocument.drawing+xml"/>
  <Override PartName="/xl/tables/table19.xml" ContentType="application/vnd.openxmlformats-officedocument.spreadsheetml.table+xml"/>
  <Override PartName="/xl/tables/table20.xml" ContentType="application/vnd.openxmlformats-officedocument.spreadsheetml.tab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18.xml" ContentType="application/vnd.openxmlformats-officedocument.drawing+xml"/>
  <Override PartName="/xl/tables/table21.xml" ContentType="application/vnd.openxmlformats-officedocument.spreadsheetml.tab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19.xml" ContentType="application/vnd.openxmlformats-officedocument.drawing+xml"/>
  <Override PartName="/xl/tables/table22.xml" ContentType="application/vnd.openxmlformats-officedocument.spreadsheetml.table+xml"/>
  <Override PartName="/xl/drawings/drawing20.xml" ContentType="application/vnd.openxmlformats-officedocument.drawing+xml"/>
  <Override PartName="/xl/tables/table23.xml" ContentType="application/vnd.openxmlformats-officedocument.spreadsheetml.table+xml"/>
  <Override PartName="/xl/tables/table24.xml" ContentType="application/vnd.openxmlformats-officedocument.spreadsheetml.tab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21.xml" ContentType="application/vnd.openxmlformats-officedocument.drawing+xml"/>
  <Override PartName="/xl/tables/table25.xml" ContentType="application/vnd.openxmlformats-officedocument.spreadsheetml.tab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22.xml" ContentType="application/vnd.openxmlformats-officedocument.drawing+xml"/>
  <Override PartName="/xl/tables/table26.xml" ContentType="application/vnd.openxmlformats-officedocument.spreadsheetml.table+xml"/>
  <Override PartName="/xl/drawings/drawing23.xml" ContentType="application/vnd.openxmlformats-officedocument.drawing+xml"/>
  <Override PartName="/xl/tables/table27.xml" ContentType="application/vnd.openxmlformats-officedocument.spreadsheetml.table+xml"/>
  <Override PartName="/xl/tables/table28.xml" ContentType="application/vnd.openxmlformats-officedocument.spreadsheetml.tab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24.xml" ContentType="application/vnd.openxmlformats-officedocument.drawing+xml"/>
  <Override PartName="/xl/tables/table29.xml" ContentType="application/vnd.openxmlformats-officedocument.spreadsheetml.tab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25.xml" ContentType="application/vnd.openxmlformats-officedocument.drawing+xml"/>
  <Override PartName="/xl/tables/table30.xml" ContentType="application/vnd.openxmlformats-officedocument.spreadsheetml.table+xml"/>
  <Override PartName="/xl/tables/table31.xml" ContentType="application/vnd.openxmlformats-officedocument.spreadsheetml.table+xml"/>
  <Override PartName="/xl/drawings/drawing26.xml" ContentType="application/vnd.openxmlformats-officedocument.drawing+xml"/>
  <Override PartName="/xl/tables/table3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timothy.price1\Downloads\"/>
    </mc:Choice>
  </mc:AlternateContent>
  <xr:revisionPtr revIDLastSave="0" documentId="13_ncr:1_{74EBB212-3F7C-409A-BD83-C66A60CE3A7A}" xr6:coauthVersionLast="47" xr6:coauthVersionMax="47" xr10:uidLastSave="{00000000-0000-0000-0000-000000000000}"/>
  <bookViews>
    <workbookView xWindow="0" yWindow="187" windowWidth="25600" windowHeight="15360" firstSheet="1" activeTab="2" xr2:uid="{20272877-87B1-4D4C-843A-7FC1637B5E96}"/>
  </bookViews>
  <sheets>
    <sheet name="Cover" sheetId="1" r:id="rId1"/>
    <sheet name="Contents" sheetId="47" r:id="rId2"/>
    <sheet name="Versions" sheetId="2" r:id="rId3"/>
    <sheet name="Starting_Point.Capacity_Data" sheetId="18" r:id="rId4"/>
    <sheet name="Starting_Point.Peak_Demand_Data" sheetId="48" r:id="rId5"/>
    <sheet name="Portfolios" sheetId="20" r:id="rId6"/>
    <sheet name="Portfolio_1" sheetId="7" r:id="rId7"/>
    <sheet name="P1.Capacity_Data" sheetId="8" r:id="rId8"/>
    <sheet name="P1.Adequacy_Results" sheetId="9" r:id="rId9"/>
    <sheet name="Portfolio_2" sheetId="21" r:id="rId10"/>
    <sheet name="P2.Capacity_Data" sheetId="26" r:id="rId11"/>
    <sheet name="P2.Adequacy_Results" sheetId="28" r:id="rId12"/>
    <sheet name="Portfolio 3" sheetId="23" r:id="rId13"/>
    <sheet name="P3.Capacity_Data" sheetId="30" r:id="rId14"/>
    <sheet name="P3.Adequacy_Results" sheetId="35" r:id="rId15"/>
    <sheet name="Portfolio 4" sheetId="24" r:id="rId16"/>
    <sheet name="P4.Capacity_Data" sheetId="31" r:id="rId17"/>
    <sheet name="P4.Adequacy_Results" sheetId="36" r:id="rId18"/>
    <sheet name="Portfolio 5" sheetId="22" r:id="rId19"/>
    <sheet name="P5.Capacity_Data" sheetId="32" r:id="rId20"/>
    <sheet name="P5.Adequacy_Results" sheetId="37" r:id="rId21"/>
    <sheet name="Portfolio 6" sheetId="33" r:id="rId22"/>
    <sheet name="P6.Capacity_Data" sheetId="34" r:id="rId23"/>
    <sheet name="P6.Adequacy_Results" sheetId="38" r:id="rId24"/>
    <sheet name="Sensitivity_Studies" sheetId="10" r:id="rId25"/>
    <sheet name="Sensitivity_Adequacy_Results" sheetId="12" r:id="rId2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47" l="1"/>
  <c r="D14" i="47"/>
  <c r="D9" i="47"/>
  <c r="B8" i="47"/>
  <c r="D33" i="47"/>
  <c r="B32" i="47"/>
  <c r="D31" i="47"/>
  <c r="D30" i="47"/>
  <c r="B29" i="47"/>
  <c r="D28" i="47"/>
  <c r="D27" i="47"/>
  <c r="B26" i="47"/>
  <c r="D25" i="47"/>
  <c r="D24" i="47"/>
  <c r="B23" i="47"/>
  <c r="D22" i="47"/>
  <c r="D21" i="47"/>
  <c r="B20" i="47"/>
  <c r="D19" i="47"/>
  <c r="D18" i="47"/>
  <c r="B17" i="47"/>
  <c r="D16" i="47"/>
  <c r="D15" i="47"/>
  <c r="B13" i="47"/>
  <c r="D7" i="47"/>
  <c r="F12" i="20" l="1"/>
  <c r="F11" i="20"/>
  <c r="F10" i="20"/>
  <c r="F9" i="20"/>
  <c r="E12" i="20"/>
  <c r="E11" i="20"/>
  <c r="E10" i="20"/>
  <c r="E9" i="20"/>
  <c r="D12" i="20"/>
  <c r="D11" i="20"/>
  <c r="D10" i="20"/>
  <c r="D9" i="20"/>
  <c r="D7" i="20" l="1"/>
  <c r="E8" i="20"/>
  <c r="E7" i="20"/>
  <c r="D8" i="20"/>
  <c r="F8" i="20"/>
  <c r="F7" i="20"/>
</calcChain>
</file>

<file path=xl/sharedStrings.xml><?xml version="1.0" encoding="utf-8"?>
<sst xmlns="http://schemas.openxmlformats.org/spreadsheetml/2006/main" count="4544" uniqueCount="193">
  <si>
    <t>Resource Adequacy in the 2030s : Data Workbook</t>
  </si>
  <si>
    <t xml:space="preserve">This workbook contains data relevant to our Resource Adequacy in the 2030s report published in July 2025. Definitions of any abbreviations can be found within the main report. The report can be downloaded from our website (link below). If you have any questions, please contact us at the email address shown below. </t>
  </si>
  <si>
    <t>https://www.neso.energy/about/our-projects/resource-adequacy</t>
  </si>
  <si>
    <t>box.netzeroadequacy@neso.energy</t>
  </si>
  <si>
    <t>Legal notice</t>
  </si>
  <si>
    <t>This supplemental document, "Resource Adequacy in the 2030s: Data Workbook", forms part of the Resource Adequacy in the 2030s report.
For the purposes of this report, the terms “NESO”, “we”, “our”, “us” etc. are used to refer to National Energy System Operator Limited (company number 11014226).
NESO has prepared this report pursuant to its statutory duties in good faith, and has endeavoured to prepare the report in a manner which is, as far as reasonably possible, objective, using information collected and compiled from users of the gas and electricity systems in Great Britain, together with its own forecasts of the future development of those systems. While NESO has not sought to mislead any person as to the contents of this report and whilst such contents represent its best view as at the time of publication, readers of this document should not place any reliance in law on the contents of this report. The contents of this report must be considered as illustrative only and no warranty can be or is made as to the accuracy and completeness of such contents, nor shall anything within this report constitute an offer capable of acceptance or form the basis of any contract. Other than in the event of fraudulent misstatement or fraudulent misrepresentation, NESO does not accept any responsibility for any use which is made of the information contained within this report.</t>
  </si>
  <si>
    <t>Contents</t>
  </si>
  <si>
    <t>Page</t>
  </si>
  <si>
    <t>Sub-Page</t>
  </si>
  <si>
    <t>Link</t>
  </si>
  <si>
    <t>Versions</t>
  </si>
  <si>
    <t>Starting_Point.Capacity_Data</t>
  </si>
  <si>
    <t>Starting_Point.Peak_Demand_Data</t>
  </si>
  <si>
    <t>Portfolios</t>
  </si>
  <si>
    <t>P1.Capacity_Data</t>
  </si>
  <si>
    <t>P1.Adequacy_Results</t>
  </si>
  <si>
    <t>P2.Capacity_Data</t>
  </si>
  <si>
    <t>P2.Adequacy_Results</t>
  </si>
  <si>
    <t>P3.Capacity_Data</t>
  </si>
  <si>
    <t>P3.Adequacy_Results</t>
  </si>
  <si>
    <t>P4.Capacity_Data</t>
  </si>
  <si>
    <t>P4.Adequacy_Results</t>
  </si>
  <si>
    <t>P5.Capacity_Data</t>
  </si>
  <si>
    <t>P5.Adequacy_Results</t>
  </si>
  <si>
    <t>P6.Capacity_Data</t>
  </si>
  <si>
    <t>P6.Adequacy_Results</t>
  </si>
  <si>
    <t>Sensitivity_Adequacy_Results</t>
  </si>
  <si>
    <t>Version History</t>
  </si>
  <si>
    <t>Return to: Main Menu</t>
  </si>
  <si>
    <t>Version</t>
  </si>
  <si>
    <t>Date Uploaded</t>
  </si>
  <si>
    <t>Changes</t>
  </si>
  <si>
    <t>Data workbook is published</t>
  </si>
  <si>
    <t>Starting point: Capacity data</t>
  </si>
  <si>
    <t>Category</t>
  </si>
  <si>
    <t>2030/31 (GW)</t>
  </si>
  <si>
    <t>2035/36 (GW)</t>
  </si>
  <si>
    <t>2040/41 (GW)</t>
  </si>
  <si>
    <t>Offshore wind</t>
  </si>
  <si>
    <t>Onshore wind</t>
  </si>
  <si>
    <t>Solar</t>
  </si>
  <si>
    <t>Other renewables</t>
  </si>
  <si>
    <t>Nuclear</t>
  </si>
  <si>
    <t>Biomass+BECCS</t>
  </si>
  <si>
    <t>Gas CCS</t>
  </si>
  <si>
    <t>Unabated Gas: GT, CCGT &amp; GT CHP</t>
  </si>
  <si>
    <t>Hydrogen-to-power</t>
  </si>
  <si>
    <t>Batteries</t>
  </si>
  <si>
    <t>Pumped hydro</t>
  </si>
  <si>
    <t xml:space="preserve">Other LDES </t>
  </si>
  <si>
    <t>Interconnectors</t>
  </si>
  <si>
    <t>DSR</t>
  </si>
  <si>
    <t>Max. Dynamic Demand Shifting</t>
  </si>
  <si>
    <t>Stored Capacity</t>
  </si>
  <si>
    <t>2030/31 (GWh)</t>
  </si>
  <si>
    <t>2035/36 (GWh)</t>
  </si>
  <si>
    <t>2040/41 (GWh)</t>
  </si>
  <si>
    <t>Battery</t>
  </si>
  <si>
    <t>LDES</t>
  </si>
  <si>
    <t>Hydrogen</t>
  </si>
  <si>
    <t>Starting point: Peak demand data</t>
  </si>
  <si>
    <t>Spotlight year</t>
  </si>
  <si>
    <t>Historical weather year</t>
  </si>
  <si>
    <t>Peak Demand (GW)</t>
  </si>
  <si>
    <t>ACS Peak (GW)</t>
  </si>
  <si>
    <t>2030/31</t>
  </si>
  <si>
    <t>1984/85</t>
  </si>
  <si>
    <t>1985/86</t>
  </si>
  <si>
    <t>1986/87</t>
  </si>
  <si>
    <t>1987/88</t>
  </si>
  <si>
    <t>1988/89</t>
  </si>
  <si>
    <t>1989/90</t>
  </si>
  <si>
    <t>1990/91</t>
  </si>
  <si>
    <t>1991/92</t>
  </si>
  <si>
    <t>1992/93</t>
  </si>
  <si>
    <t>1993/94</t>
  </si>
  <si>
    <t>1994/95</t>
  </si>
  <si>
    <t>1995/96</t>
  </si>
  <si>
    <t>1996/97</t>
  </si>
  <si>
    <t>1997/98</t>
  </si>
  <si>
    <t>1998/99</t>
  </si>
  <si>
    <t>1999/2000</t>
  </si>
  <si>
    <r>
      <rPr>
        <b/>
        <sz val="11"/>
        <color theme="1"/>
        <rFont val="Poppins"/>
      </rPr>
      <t xml:space="preserve">Note: </t>
    </r>
    <r>
      <rPr>
        <sz val="11"/>
        <color theme="1"/>
        <rFont val="Poppins"/>
      </rPr>
      <t>These peak demands are annual numbers for demand that were used as input for our simulations.</t>
    </r>
  </si>
  <si>
    <t>2000/01</t>
  </si>
  <si>
    <t>It excludes certain demand components such as that from electroysers and demand shifted via storage,</t>
  </si>
  <si>
    <t>2001/02</t>
  </si>
  <si>
    <t xml:space="preserve">demand-side response and dynamic flexible demand. These components are added during the simulation </t>
  </si>
  <si>
    <t>2002/03</t>
  </si>
  <si>
    <t xml:space="preserve">process. The Average Cold Spell (ACS) peak denoted on the graph is the average peak demand across many </t>
  </si>
  <si>
    <t>2003/04</t>
  </si>
  <si>
    <t>modelled weather years and calculated separately to this study.</t>
  </si>
  <si>
    <t>2004/05</t>
  </si>
  <si>
    <t>2005/06</t>
  </si>
  <si>
    <t>2006/07</t>
  </si>
  <si>
    <t>2007/08</t>
  </si>
  <si>
    <t>2008/09</t>
  </si>
  <si>
    <t>2009/10</t>
  </si>
  <si>
    <t>2010/11</t>
  </si>
  <si>
    <t>2011/12</t>
  </si>
  <si>
    <t>2012/13</t>
  </si>
  <si>
    <t>2013/14</t>
  </si>
  <si>
    <t>2014/15</t>
  </si>
  <si>
    <t>2015/16</t>
  </si>
  <si>
    <t>2016/17</t>
  </si>
  <si>
    <t>2017/18</t>
  </si>
  <si>
    <t>2035/36</t>
  </si>
  <si>
    <t>2040/41</t>
  </si>
  <si>
    <t>Portfolios and results overview</t>
  </si>
  <si>
    <t>Portfolio</t>
  </si>
  <si>
    <t>Description</t>
  </si>
  <si>
    <t>Link to Capacities</t>
  </si>
  <si>
    <t>Link to Results</t>
  </si>
  <si>
    <t>Link to Detailed Results</t>
  </si>
  <si>
    <t>LOLE (h)</t>
  </si>
  <si>
    <t>EEU (GWh)</t>
  </si>
  <si>
    <t xml:space="preserve">All new technologies are available for deployment. </t>
  </si>
  <si>
    <t>A build-out of only batteries, large-scale nuclear, renewables and gas beyond our assumed committed levels.</t>
  </si>
  <si>
    <t>No new deployment of long-duration energy storage (LDES), including pumped hydro.</t>
  </si>
  <si>
    <t xml:space="preserve">No deployment of nuclear plants beyond our assumed committed levels. </t>
  </si>
  <si>
    <t>No deployment of hydrogen-to-power.</t>
  </si>
  <si>
    <t xml:space="preserve">No deployment of interconnection beyond our assumed committed levels. </t>
  </si>
  <si>
    <t>Portfolio 1: Summary</t>
  </si>
  <si>
    <t>Year</t>
  </si>
  <si>
    <t>LOLE (hours/year)</t>
  </si>
  <si>
    <t>Portfolio 1: Capacity data</t>
  </si>
  <si>
    <t>2035/36(GW)</t>
  </si>
  <si>
    <t>Portfolio 1: Adequacy Results</t>
  </si>
  <si>
    <t>Reminder:</t>
  </si>
  <si>
    <t xml:space="preserve">'Lost load' doesn’t necessarily mean that load loss will occur, but is used to illustrate the potential risks such that actions can be taken ahead of time. </t>
  </si>
  <si>
    <t>Expected hours of lost load (h/year)</t>
  </si>
  <si>
    <t>Expected volume of lost load (GWh)</t>
  </si>
  <si>
    <t xml:space="preserve"> </t>
  </si>
  <si>
    <t>Portfolio 2: Summary</t>
  </si>
  <si>
    <t>Portfolio 2: Capacity data</t>
  </si>
  <si>
    <t>Portfolio 2: Adequacy Results</t>
  </si>
  <si>
    <t>2040/40</t>
  </si>
  <si>
    <t>Portfolio 3: Summary</t>
  </si>
  <si>
    <t>Portfolio 3: Capacity data</t>
  </si>
  <si>
    <t>Portfolio 3: Adequacy Results</t>
  </si>
  <si>
    <t>Portfolio 4: Summary</t>
  </si>
  <si>
    <t>Portfolio 4: Capacity data</t>
  </si>
  <si>
    <t>Portfolio 4: Adequacy Results</t>
  </si>
  <si>
    <t>Note: For 2030/31 this portfolio's the capacity mix is the same as Portfolio 1, therefore simulations were not explicitly run for these years as it would create duplicate data.</t>
  </si>
  <si>
    <t>Portfolio 5: Summary</t>
  </si>
  <si>
    <t>Portfolio 5: Capacity Data</t>
  </si>
  <si>
    <t>Portfolio 5: Adequacy Results</t>
  </si>
  <si>
    <t>Portfolio 6: Summary</t>
  </si>
  <si>
    <t>Portfolio 6: Capacity data</t>
  </si>
  <si>
    <t>Portfolio 6: Adequacy results</t>
  </si>
  <si>
    <t>Sensitivity studies</t>
  </si>
  <si>
    <r>
      <rPr>
        <b/>
        <sz val="11"/>
        <color theme="1"/>
        <rFont val="Poppins"/>
      </rPr>
      <t>Note:</t>
    </r>
    <r>
      <rPr>
        <sz val="11"/>
        <color theme="1"/>
        <rFont val="Poppins"/>
      </rPr>
      <t xml:space="preserve"> Not all sensitivities have had every spolight year simulated. This is because the portfolio's capacity mix would have been the same as the original portfolio on which the sensitivity was based. </t>
    </r>
  </si>
  <si>
    <t>Therefore the simulations were not conducted for those years as the results would be the the same. The one exception to this is Sensitivity 3, as a 20% increase in demand for 2040 was appropriate to explore.</t>
  </si>
  <si>
    <t>Sensitivity Study</t>
  </si>
  <si>
    <t>LOLE (h/year)</t>
  </si>
  <si>
    <t>Sensitivity 1 </t>
  </si>
  <si>
    <r>
      <t>Unabated gas is maintained at 35 GW and batteries are increased to 150 GW in 2035/36 and 2040/41.</t>
    </r>
    <r>
      <rPr>
        <b/>
        <sz val="10"/>
        <color rgb="FF3F3F3F"/>
        <rFont val="Poppins"/>
      </rPr>
      <t> </t>
    </r>
  </si>
  <si>
    <t>Sensitivity 2 </t>
  </si>
  <si>
    <r>
      <t>A 10% increase in electricity demand.</t>
    </r>
    <r>
      <rPr>
        <b/>
        <sz val="10"/>
        <color rgb="FF3F3F3F"/>
        <rFont val="Poppins"/>
      </rPr>
      <t> </t>
    </r>
  </si>
  <si>
    <t>Sensitivity 3 </t>
  </si>
  <si>
    <t>A 20% increase in electricity demand for 2040/41 only.</t>
  </si>
  <si>
    <t>Sensitivity 4 </t>
  </si>
  <si>
    <r>
      <t>A 1% reduction in electricity demand.</t>
    </r>
    <r>
      <rPr>
        <b/>
        <sz val="10"/>
        <color rgb="FF3F3F3F"/>
        <rFont val="Poppins"/>
      </rPr>
      <t> </t>
    </r>
  </si>
  <si>
    <t>Sensitivity 5 </t>
  </si>
  <si>
    <t>A doubling of unabated gas unplanned outage rates. </t>
  </si>
  <si>
    <t>Sensitivity 6 </t>
  </si>
  <si>
    <t>Only 4 TWh hydrogen storage from 2035. </t>
  </si>
  <si>
    <t>Sensitivity 7 </t>
  </si>
  <si>
    <t>Only 2 TWh hydrogen storage from 2035. </t>
  </si>
  <si>
    <t>Sensitivity 8 </t>
  </si>
  <si>
    <t>All new interconnection removed (apart from those that are assumed to be committed for 2035/36 and 2040/41).</t>
  </si>
  <si>
    <t>Sensitivity 9 </t>
  </si>
  <si>
    <t>A 10% reduction in the capacities available for imports at all times. </t>
  </si>
  <si>
    <t>Sensitivity 10 </t>
  </si>
  <si>
    <t>No imports across the year. </t>
  </si>
  <si>
    <t>Sensitivity 11 </t>
  </si>
  <si>
    <t>Dynamic demand-shifting and DSR maintained at the assumed committed 2030 levels (for 2035/36 and 2040/41). </t>
  </si>
  <si>
    <t>Sensitivity 12 </t>
  </si>
  <si>
    <t>Higher offshore wind capacity (80.5 GW by 2035 and 96 GW by 2040). </t>
  </si>
  <si>
    <t>Sensitivity studies: Adequacy results</t>
  </si>
  <si>
    <t>Sensitivity study</t>
  </si>
  <si>
    <t>Sensitivity 1</t>
  </si>
  <si>
    <t>Sensitivity 2</t>
  </si>
  <si>
    <t>Sensitivity 3</t>
  </si>
  <si>
    <t>Sensitivity 4</t>
  </si>
  <si>
    <t>Sensitivity 5</t>
  </si>
  <si>
    <t>Sensitivity 6</t>
  </si>
  <si>
    <t>Sensitivity 7</t>
  </si>
  <si>
    <t>Sensitivity 8</t>
  </si>
  <si>
    <t>Sensitivity 9</t>
  </si>
  <si>
    <t>Sensitivity 10</t>
  </si>
  <si>
    <t>Sensitivity 11</t>
  </si>
  <si>
    <t>Sensitivity 12</t>
  </si>
  <si>
    <t>Added peak demand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</si>
</sst>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quot; &quot;#,##0.00&quot; &quot;;&quot;-&quot;#,##0.00&quot; &quot;;&quot; -&quot;00&quot; &quot;;&quot; &quot;@&quot; &quot;"/>
    <numFmt numFmtId="165" formatCode="&quot; &quot;#,##0.00&quot; &quot;;&quot; (&quot;#,##0.00&quot;)&quot;;&quot; -&quot;00&quot; &quot;;&quot; &quot;@&quot; &quot;"/>
    <numFmt numFmtId="166" formatCode="0.0"/>
  </numFmts>
  <fonts count="93" x14ac:knownFonts="1">
    <font>
      <sz val="11"/>
      <color theme="1"/>
      <name val="Aptos Narrow"/>
      <family val="2"/>
      <scheme val="minor"/>
    </font>
    <font>
      <u/>
      <sz val="11"/>
      <color theme="10"/>
      <name val="Aptos Narrow"/>
      <family val="2"/>
      <scheme val="minor"/>
    </font>
    <font>
      <b/>
      <sz val="11"/>
      <color theme="1"/>
      <name val="Aptos Narrow"/>
      <family val="2"/>
      <scheme val="minor"/>
    </font>
    <font>
      <sz val="11"/>
      <color theme="1"/>
      <name val="Poppins"/>
    </font>
    <font>
      <b/>
      <sz val="11"/>
      <color theme="1"/>
      <name val="Poppins"/>
    </font>
    <font>
      <b/>
      <sz val="18"/>
      <color theme="1"/>
      <name val="Poppins"/>
    </font>
    <font>
      <b/>
      <sz val="18"/>
      <name val="Poppins"/>
    </font>
    <font>
      <sz val="8"/>
      <name val="Aptos Narrow"/>
      <family val="2"/>
      <scheme val="minor"/>
    </font>
    <font>
      <sz val="11"/>
      <color rgb="FF000000"/>
      <name val="Poppins"/>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
      <b/>
      <sz val="11"/>
      <color theme="0"/>
      <name val="Poppins"/>
    </font>
    <font>
      <sz val="10"/>
      <color rgb="FF3F3F3F"/>
      <name val="Poppins"/>
    </font>
    <font>
      <b/>
      <sz val="11"/>
      <color rgb="FFFFFFFF"/>
      <name val="Poppins"/>
    </font>
    <font>
      <sz val="11"/>
      <color rgb="FF3F3F3F"/>
      <name val="Poppins"/>
    </font>
    <font>
      <sz val="11"/>
      <name val="Poppins"/>
    </font>
    <font>
      <b/>
      <sz val="10"/>
      <color rgb="FF3F3F3F"/>
      <name val="Poppins"/>
    </font>
    <font>
      <u/>
      <sz val="11"/>
      <color theme="10"/>
      <name val="Poppins"/>
    </font>
    <font>
      <sz val="11"/>
      <color theme="1"/>
      <name val="Arial"/>
      <family val="2"/>
    </font>
    <font>
      <sz val="10"/>
      <name val="Arial"/>
      <family val="2"/>
    </font>
    <font>
      <sz val="10"/>
      <name val="Aptos Narrow"/>
      <family val="2"/>
      <scheme val="minor"/>
    </font>
    <font>
      <b/>
      <sz val="10"/>
      <color theme="1"/>
      <name val="Arial"/>
      <family val="2"/>
    </font>
    <font>
      <sz val="10"/>
      <color theme="1"/>
      <name val="Arial"/>
      <family val="2"/>
    </font>
    <font>
      <sz val="11"/>
      <color indexed="9"/>
      <name val="Calibri"/>
      <family val="2"/>
    </font>
    <font>
      <sz val="11"/>
      <color theme="1"/>
      <name val="Times New Roman"/>
      <family val="2"/>
    </font>
    <font>
      <sz val="12"/>
      <color theme="1"/>
      <name val="Aptos Narrow"/>
      <family val="2"/>
      <scheme val="minor"/>
    </font>
    <font>
      <sz val="10"/>
      <color rgb="FFFF0000"/>
      <name val="Arial"/>
      <family val="2"/>
    </font>
    <font>
      <sz val="12"/>
      <color theme="1"/>
      <name val="Arial"/>
      <family val="2"/>
    </font>
    <font>
      <u/>
      <sz val="11"/>
      <color theme="10"/>
      <name val="Arial"/>
      <family val="2"/>
    </font>
    <font>
      <sz val="11"/>
      <color rgb="FF000000"/>
      <name val="Arial"/>
      <family val="2"/>
    </font>
    <font>
      <sz val="12"/>
      <name val="Arial"/>
      <family val="2"/>
    </font>
    <font>
      <sz val="11"/>
      <color rgb="FF000000"/>
      <name val="Calibri"/>
      <family val="2"/>
    </font>
    <font>
      <sz val="10"/>
      <color rgb="FF000000"/>
      <name val="Arial"/>
      <family val="2"/>
    </font>
    <font>
      <u/>
      <sz val="10"/>
      <color theme="10"/>
      <name val="Arial"/>
      <family val="2"/>
    </font>
    <font>
      <u/>
      <sz val="10"/>
      <color indexed="12"/>
      <name val="MS Sans Serif"/>
      <family val="2"/>
    </font>
    <font>
      <sz val="10"/>
      <name val="MS Sans Serif"/>
      <family val="2"/>
    </font>
    <font>
      <u/>
      <sz val="11"/>
      <color theme="5"/>
      <name val="Arial"/>
      <family val="2"/>
    </font>
    <font>
      <u/>
      <sz val="11"/>
      <color rgb="FF0563C1"/>
      <name val="Calibri"/>
      <family val="2"/>
    </font>
    <font>
      <u/>
      <sz val="7"/>
      <color rgb="FF0000FF"/>
      <name val="Arial"/>
      <family val="2"/>
    </font>
    <font>
      <sz val="10"/>
      <color rgb="FF000000"/>
      <name val="MS Sans Serif"/>
    </font>
    <font>
      <sz val="11"/>
      <color rgb="FF323437"/>
      <name val="Calibri"/>
      <family val="2"/>
    </font>
    <font>
      <b/>
      <sz val="14"/>
      <color rgb="FF000000"/>
      <name val="Arial"/>
      <family val="2"/>
    </font>
    <font>
      <b/>
      <sz val="15"/>
      <color rgb="FF44546A"/>
      <name val="Calibri"/>
      <family val="2"/>
    </font>
    <font>
      <b/>
      <sz val="13"/>
      <color rgb="FF44546A"/>
      <name val="Calibri"/>
      <family val="2"/>
    </font>
    <font>
      <u/>
      <sz val="12"/>
      <color rgb="FF0563C1"/>
      <name val="Arial"/>
      <family val="2"/>
    </font>
    <font>
      <u/>
      <sz val="10"/>
      <color rgb="FF0000FF"/>
      <name val="Helvetica"/>
      <family val="2"/>
    </font>
    <font>
      <u/>
      <sz val="11"/>
      <color rgb="FF0000FF"/>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u/>
      <sz val="10"/>
      <color theme="11"/>
      <name val="Arial"/>
      <family val="2"/>
    </font>
    <font>
      <sz val="10"/>
      <color rgb="FF006100"/>
      <name val="Arial"/>
      <family val="2"/>
    </font>
    <font>
      <b/>
      <sz val="22"/>
      <name val="Aptos Narrow"/>
      <family val="2"/>
      <scheme val="minor"/>
    </font>
    <font>
      <b/>
      <sz val="15"/>
      <color theme="3"/>
      <name val="Arial"/>
      <family val="2"/>
    </font>
    <font>
      <b/>
      <sz val="18"/>
      <name val="Aptos Narrow"/>
      <family val="2"/>
      <scheme val="minor"/>
    </font>
    <font>
      <b/>
      <sz val="13"/>
      <color theme="3"/>
      <name val="Arial"/>
      <family val="2"/>
    </font>
    <font>
      <b/>
      <sz val="14"/>
      <name val="Aptos Narrow"/>
      <family val="2"/>
      <scheme val="minor"/>
    </font>
    <font>
      <b/>
      <sz val="11"/>
      <color theme="3"/>
      <name val="Arial"/>
      <family val="2"/>
    </font>
    <font>
      <u/>
      <sz val="12"/>
      <color indexed="12"/>
      <name val="Aptos Narrow"/>
      <family val="2"/>
      <scheme val="minor"/>
    </font>
    <font>
      <u/>
      <sz val="12"/>
      <color indexed="12"/>
      <name val="Calibri"/>
      <family val="2"/>
    </font>
    <font>
      <u/>
      <sz val="12"/>
      <color theme="10"/>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Aptos Display"/>
      <family val="2"/>
      <scheme val="major"/>
    </font>
    <font>
      <sz val="11"/>
      <color rgb="FF454546"/>
      <name val="Helvetica"/>
      <family val="2"/>
    </font>
    <font>
      <u/>
      <sz val="11"/>
      <color theme="5"/>
      <name val="Helvetica"/>
      <family val="2"/>
    </font>
    <font>
      <b/>
      <sz val="16"/>
      <color theme="0"/>
      <name val="Helvetica"/>
      <family val="2"/>
    </font>
    <font>
      <u/>
      <sz val="11"/>
      <color theme="7"/>
      <name val="Poppins"/>
    </font>
    <font>
      <b/>
      <sz val="18"/>
      <color theme="0"/>
      <name val="Poppins"/>
    </font>
    <font>
      <sz val="12"/>
      <color theme="2"/>
      <name val="Poppins Medium"/>
    </font>
    <font>
      <sz val="12"/>
      <color theme="0"/>
      <name val="Poppins Medium"/>
    </font>
    <font>
      <b/>
      <sz val="28"/>
      <color theme="0"/>
      <name val="Poppins"/>
    </font>
    <font>
      <b/>
      <sz val="18"/>
      <color theme="8" tint="-0.499984740745262"/>
      <name val="Poppins"/>
    </font>
    <font>
      <sz val="12"/>
      <color theme="1"/>
      <name val="Poppins"/>
    </font>
    <font>
      <b/>
      <sz val="11"/>
      <name val="Poppins"/>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bgColor rgb="FFD9D9D9"/>
      </patternFill>
    </fill>
    <fill>
      <patternFill patternType="solid">
        <fgColor indexed="30"/>
      </patternFill>
    </fill>
    <fill>
      <patternFill patternType="solid">
        <fgColor rgb="FFD99795"/>
        <bgColor indexed="64"/>
      </patternFill>
    </fill>
    <fill>
      <patternFill patternType="solid">
        <fgColor theme="8" tint="0.79998168889431442"/>
        <bgColor indexed="64"/>
      </patternFill>
    </fill>
    <fill>
      <gradientFill>
        <stop position="0">
          <color theme="6" tint="0.59999389629810485"/>
        </stop>
        <stop position="0.5">
          <color theme="6" tint="0.80001220740379042"/>
        </stop>
        <stop position="1">
          <color theme="6" tint="0.59999389629810485"/>
        </stop>
      </gradientFill>
    </fill>
    <fill>
      <patternFill patternType="solid">
        <fgColor theme="2"/>
      </patternFill>
    </fill>
    <fill>
      <patternFill patternType="solid">
        <fgColor theme="1"/>
      </patternFill>
    </fill>
    <fill>
      <patternFill patternType="solid">
        <fgColor theme="3"/>
      </patternFill>
    </fill>
    <fill>
      <patternFill patternType="solid">
        <fgColor rgb="FF793763"/>
        <bgColor indexed="64"/>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theme="0"/>
      </left>
      <right/>
      <top/>
      <bottom/>
      <diagonal/>
    </border>
    <border>
      <left/>
      <right/>
      <top/>
      <bottom style="thick">
        <color rgb="FF4472C4"/>
      </bottom>
      <diagonal/>
    </border>
    <border>
      <left/>
      <right/>
      <top/>
      <bottom style="thick">
        <color rgb="FFA2B8E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ck">
        <color auto="1"/>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000000"/>
      </left>
      <right style="medium">
        <color indexed="64"/>
      </right>
      <top style="medium">
        <color indexed="64"/>
      </top>
      <bottom/>
      <diagonal/>
    </border>
    <border>
      <left style="thin">
        <color rgb="FF000000"/>
      </left>
      <right style="medium">
        <color indexed="64"/>
      </right>
      <top/>
      <bottom/>
      <diagonal/>
    </border>
    <border>
      <left style="thin">
        <color rgb="FF000000"/>
      </left>
      <right style="medium">
        <color indexed="64"/>
      </right>
      <top/>
      <bottom style="medium">
        <color indexed="64"/>
      </bottom>
      <diagonal/>
    </border>
    <border>
      <left style="thin">
        <color theme="0"/>
      </left>
      <right/>
      <top style="medium">
        <color indexed="64"/>
      </top>
      <bottom/>
      <diagonal/>
    </border>
    <border>
      <left/>
      <right/>
      <top style="thin">
        <color indexed="64"/>
      </top>
      <bottom/>
      <diagonal/>
    </border>
  </borders>
  <cellStyleXfs count="267">
    <xf numFmtId="0" fontId="0" fillId="0" borderId="0"/>
    <xf numFmtId="0" fontId="1" fillId="0" borderId="0" applyNumberFormat="0" applyFill="0" applyBorder="0" applyAlignment="0" applyProtection="0"/>
    <xf numFmtId="0" fontId="10" fillId="0" borderId="0" applyNumberFormat="0" applyFill="0" applyBorder="0" applyAlignment="0" applyProtection="0"/>
    <xf numFmtId="0" fontId="11" fillId="0" borderId="1" applyNumberFormat="0" applyFill="0" applyAlignment="0" applyProtection="0"/>
    <xf numFmtId="0" fontId="12" fillId="0" borderId="2" applyNumberFormat="0" applyFill="0" applyAlignment="0" applyProtection="0"/>
    <xf numFmtId="0" fontId="13" fillId="0" borderId="3" applyNumberFormat="0" applyFill="0" applyAlignment="0" applyProtection="0"/>
    <xf numFmtId="0" fontId="13" fillId="0" borderId="0" applyNumberFormat="0" applyFill="0" applyBorder="0" applyAlignment="0" applyProtection="0"/>
    <xf numFmtId="0" fontId="14" fillId="2" borderId="0" applyNumberFormat="0" applyBorder="0" applyAlignment="0" applyProtection="0"/>
    <xf numFmtId="0" fontId="15" fillId="3" borderId="0" applyNumberFormat="0" applyBorder="0" applyAlignment="0" applyProtection="0"/>
    <xf numFmtId="0" fontId="16" fillId="4" borderId="0" applyNumberFormat="0" applyBorder="0" applyAlignment="0" applyProtection="0"/>
    <xf numFmtId="0" fontId="17" fillId="5" borderId="4" applyNumberFormat="0" applyAlignment="0" applyProtection="0"/>
    <xf numFmtId="0" fontId="18" fillId="6" borderId="5" applyNumberFormat="0" applyAlignment="0" applyProtection="0"/>
    <xf numFmtId="0" fontId="19" fillId="6" borderId="4" applyNumberFormat="0" applyAlignment="0" applyProtection="0"/>
    <xf numFmtId="0" fontId="20" fillId="0" borderId="6" applyNumberFormat="0" applyFill="0" applyAlignment="0" applyProtection="0"/>
    <xf numFmtId="0" fontId="21" fillId="7" borderId="7" applyNumberFormat="0" applyAlignment="0" applyProtection="0"/>
    <xf numFmtId="0" fontId="22" fillId="0" borderId="0" applyNumberFormat="0" applyFill="0" applyBorder="0" applyAlignment="0" applyProtection="0"/>
    <xf numFmtId="0" fontId="9" fillId="8" borderId="8" applyNumberFormat="0" applyFont="0" applyAlignment="0" applyProtection="0"/>
    <xf numFmtId="0" fontId="23" fillId="0" borderId="0" applyNumberFormat="0" applyFill="0" applyBorder="0" applyAlignment="0" applyProtection="0"/>
    <xf numFmtId="0" fontId="2" fillId="0" borderId="9" applyNumberFormat="0" applyFill="0" applyAlignment="0" applyProtection="0"/>
    <xf numFmtId="0" fontId="24"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24"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24"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24"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24"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24"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33" fillId="0" borderId="0"/>
    <xf numFmtId="0" fontId="32" fillId="0" borderId="0"/>
    <xf numFmtId="0" fontId="33" fillId="0" borderId="0"/>
    <xf numFmtId="0" fontId="37" fillId="35" borderId="0" applyNumberFormat="0" applyBorder="0" applyAlignment="0" applyProtection="0"/>
    <xf numFmtId="9" fontId="32" fillId="0" borderId="0" applyFont="0" applyFill="0" applyBorder="0" applyAlignment="0" applyProtection="0"/>
    <xf numFmtId="0" fontId="33" fillId="0" borderId="0"/>
    <xf numFmtId="0" fontId="50" fillId="0" borderId="0" applyNumberFormat="0" applyFill="0" applyBorder="0" applyAlignment="0" applyProtection="0"/>
    <xf numFmtId="0" fontId="33" fillId="0" borderId="0"/>
    <xf numFmtId="9" fontId="38" fillId="0" borderId="0" applyFont="0" applyFill="0" applyBorder="0" applyAlignment="0" applyProtection="0"/>
    <xf numFmtId="43" fontId="9" fillId="0" borderId="0" applyFont="0" applyFill="0" applyBorder="0" applyAlignment="0" applyProtection="0"/>
    <xf numFmtId="0" fontId="33" fillId="0" borderId="0"/>
    <xf numFmtId="0" fontId="33" fillId="0" borderId="0"/>
    <xf numFmtId="0" fontId="9" fillId="0" borderId="0"/>
    <xf numFmtId="0" fontId="9"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2" fillId="0" borderId="0" applyNumberFormat="0" applyFill="0" applyBorder="0" applyAlignment="0" applyProtection="0"/>
    <xf numFmtId="43" fontId="9" fillId="0" borderId="0" applyFont="0" applyFill="0" applyBorder="0" applyAlignment="0" applyProtection="0"/>
    <xf numFmtId="0" fontId="32" fillId="0" borderId="0"/>
    <xf numFmtId="0" fontId="9" fillId="0" borderId="0"/>
    <xf numFmtId="0" fontId="9" fillId="0" borderId="0"/>
    <xf numFmtId="0" fontId="33" fillId="0" borderId="0"/>
    <xf numFmtId="43" fontId="9" fillId="0" borderId="0" applyFont="0" applyFill="0" applyBorder="0" applyAlignment="0" applyProtection="0"/>
    <xf numFmtId="0" fontId="32" fillId="0" borderId="0"/>
    <xf numFmtId="9" fontId="9" fillId="0" borderId="0" applyFont="0" applyFill="0" applyBorder="0" applyAlignment="0" applyProtection="0"/>
    <xf numFmtId="0" fontId="36" fillId="0" borderId="0"/>
    <xf numFmtId="0" fontId="1" fillId="0" borderId="0" applyNumberFormat="0" applyFill="0" applyBorder="0" applyAlignment="0" applyProtection="0"/>
    <xf numFmtId="43" fontId="9" fillId="0" borderId="0" applyFont="0" applyFill="0" applyBorder="0" applyAlignment="0" applyProtection="0"/>
    <xf numFmtId="0" fontId="41" fillId="0" borderId="0"/>
    <xf numFmtId="0" fontId="36" fillId="0" borderId="0" applyNumberFormat="0" applyFont="0" applyFill="0" applyBorder="0" applyProtection="0">
      <alignment vertical="center"/>
    </xf>
    <xf numFmtId="0" fontId="47" fillId="0" borderId="0" applyNumberFormat="0" applyFill="0" applyBorder="0" applyAlignment="0" applyProtection="0">
      <alignment vertical="top"/>
      <protection locked="0"/>
    </xf>
    <xf numFmtId="0" fontId="9" fillId="0" borderId="0"/>
    <xf numFmtId="0" fontId="46" fillId="0" borderId="0"/>
    <xf numFmtId="0" fontId="33" fillId="0" borderId="0" applyNumberFormat="0" applyFill="0"/>
    <xf numFmtId="0" fontId="9" fillId="0" borderId="0"/>
    <xf numFmtId="0" fontId="33" fillId="0" borderId="0"/>
    <xf numFmtId="0" fontId="9" fillId="36" borderId="0" applyNumberFormat="0" applyFont="0" applyBorder="0" applyAlignment="0" applyProtection="0"/>
    <xf numFmtId="0" fontId="48" fillId="0" borderId="0" applyNumberFormat="0" applyFill="0" applyBorder="0" applyAlignment="0" applyProtection="0">
      <alignment vertical="top"/>
      <protection locked="0"/>
    </xf>
    <xf numFmtId="0" fontId="44" fillId="0" borderId="0"/>
    <xf numFmtId="0" fontId="49" fillId="0" borderId="0"/>
    <xf numFmtId="0" fontId="33" fillId="0" borderId="0"/>
    <xf numFmtId="9" fontId="33" fillId="0" borderId="0" applyFont="0" applyFill="0" applyBorder="0" applyAlignment="0" applyProtection="0"/>
    <xf numFmtId="164" fontId="45" fillId="0" borderId="0" applyFont="0" applyFill="0" applyBorder="0" applyAlignment="0" applyProtection="0"/>
    <xf numFmtId="164" fontId="45" fillId="0" borderId="0" applyFon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3" fillId="0" borderId="0" applyNumberFormat="0" applyBorder="0" applyProtection="0"/>
    <xf numFmtId="0" fontId="46" fillId="0" borderId="0" applyNumberFormat="0" applyBorder="0" applyProtection="0"/>
    <xf numFmtId="0" fontId="54" fillId="0" borderId="0" applyNumberFormat="0" applyBorder="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5" fillId="0" borderId="0" applyNumberFormat="0" applyFont="0" applyBorder="0" applyProtection="0"/>
    <xf numFmtId="0" fontId="45" fillId="0" borderId="0" applyNumberFormat="0" applyFont="0" applyBorder="0" applyProtection="0"/>
    <xf numFmtId="0" fontId="45" fillId="0" borderId="0" applyNumberFormat="0" applyFont="0" applyBorder="0" applyProtection="0"/>
    <xf numFmtId="0" fontId="45" fillId="0" borderId="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0" fontId="45" fillId="0" borderId="0"/>
    <xf numFmtId="0" fontId="43" fillId="0" borderId="0"/>
    <xf numFmtId="0" fontId="55" fillId="0" borderId="0" applyNumberForma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0" fontId="56" fillId="0" borderId="26" applyNumberFormat="0" applyFill="0" applyAlignment="0" applyProtection="0"/>
    <xf numFmtId="0" fontId="56" fillId="0" borderId="26" applyNumberFormat="0" applyFill="0" applyAlignment="0" applyProtection="0"/>
    <xf numFmtId="0" fontId="56" fillId="0" borderId="26" applyNumberFormat="0" applyFill="0" applyAlignment="0" applyProtection="0"/>
    <xf numFmtId="0" fontId="57" fillId="0" borderId="27" applyNumberFormat="0" applyFill="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43" fillId="0" borderId="0"/>
    <xf numFmtId="0" fontId="43" fillId="0" borderId="0" applyNumberFormat="0" applyFont="0" applyBorder="0" applyProtection="0"/>
    <xf numFmtId="0" fontId="46" fillId="0" borderId="0" applyNumberFormat="0" applyBorder="0" applyProtection="0"/>
    <xf numFmtId="0" fontId="45" fillId="0" borderId="0" applyNumberFormat="0" applyBorder="0" applyProtection="0"/>
    <xf numFmtId="0" fontId="43" fillId="0" borderId="0" applyNumberFormat="0" applyFont="0" applyBorder="0" applyProtection="0"/>
    <xf numFmtId="0" fontId="43" fillId="0" borderId="0" applyNumberFormat="0" applyFont="0" applyBorder="0" applyProtection="0"/>
    <xf numFmtId="0" fontId="43" fillId="0" borderId="0" applyNumberFormat="0" applyFont="0" applyBorder="0" applyProtection="0"/>
    <xf numFmtId="0" fontId="43" fillId="0" borderId="0" applyNumberFormat="0" applyFont="0" applyBorder="0" applyProtection="0"/>
    <xf numFmtId="0" fontId="46" fillId="0" borderId="0" applyNumberForma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43" fontId="9" fillId="0" borderId="0" applyFont="0" applyFill="0" applyBorder="0" applyAlignment="0" applyProtection="0"/>
    <xf numFmtId="0" fontId="43" fillId="0" borderId="0"/>
    <xf numFmtId="0" fontId="42" fillId="0" borderId="0" applyNumberFormat="0" applyFill="0" applyBorder="0" applyAlignment="0" applyProtection="0"/>
    <xf numFmtId="0" fontId="46" fillId="0" borderId="0"/>
    <xf numFmtId="0" fontId="60" fillId="0" borderId="0" applyNumberFormat="0" applyFill="0" applyBorder="0" applyAlignment="0" applyProtection="0"/>
    <xf numFmtId="0" fontId="46" fillId="0" borderId="0" applyNumberFormat="0" applyFont="0" applyBorder="0" applyProtection="0"/>
    <xf numFmtId="9" fontId="46" fillId="0" borderId="0" applyFont="0" applyFill="0" applyBorder="0" applyAlignment="0" applyProtection="0"/>
    <xf numFmtId="0" fontId="45"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0" fillId="0" borderId="0" applyNumberFormat="0" applyFill="0" applyBorder="0" applyAlignment="0" applyProtection="0"/>
    <xf numFmtId="0" fontId="36" fillId="0" borderId="0"/>
    <xf numFmtId="0" fontId="33" fillId="0" borderId="0"/>
    <xf numFmtId="0" fontId="35" fillId="38" borderId="4" applyNumberFormat="0">
      <alignment horizontal="center" vertical="center"/>
      <protection locked="0"/>
    </xf>
    <xf numFmtId="0" fontId="50" fillId="0" borderId="0" applyNumberFormat="0" applyFill="0" applyBorder="0" applyAlignment="0" applyProtection="0"/>
    <xf numFmtId="0" fontId="9" fillId="0" borderId="0"/>
    <xf numFmtId="0" fontId="42" fillId="0" borderId="0" applyNumberFormat="0" applyFill="0" applyBorder="0" applyAlignment="0" applyProtection="0"/>
    <xf numFmtId="0" fontId="36" fillId="10"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11" borderId="0" applyNumberFormat="0" applyBorder="0" applyAlignment="0" applyProtection="0"/>
    <xf numFmtId="0" fontId="36" fillId="15" borderId="0" applyNumberFormat="0" applyBorder="0" applyAlignment="0" applyProtection="0"/>
    <xf numFmtId="0" fontId="36" fillId="19" borderId="0" applyNumberFormat="0" applyBorder="0" applyAlignment="0" applyProtection="0"/>
    <xf numFmtId="0" fontId="36" fillId="23" borderId="0" applyNumberFormat="0" applyBorder="0" applyAlignment="0" applyProtection="0"/>
    <xf numFmtId="0" fontId="36" fillId="27" borderId="0" applyNumberFormat="0" applyBorder="0" applyAlignment="0" applyProtection="0"/>
    <xf numFmtId="0" fontId="36" fillId="31" borderId="0" applyNumberFormat="0" applyBorder="0" applyAlignment="0" applyProtection="0"/>
    <xf numFmtId="0" fontId="61" fillId="12" borderId="0" applyNumberFormat="0" applyBorder="0" applyAlignment="0" applyProtection="0"/>
    <xf numFmtId="0" fontId="61" fillId="16" borderId="0" applyNumberFormat="0" applyBorder="0" applyAlignment="0" applyProtection="0"/>
    <xf numFmtId="0" fontId="61" fillId="20" borderId="0" applyNumberFormat="0" applyBorder="0" applyAlignment="0" applyProtection="0"/>
    <xf numFmtId="0" fontId="61" fillId="24" borderId="0" applyNumberFormat="0" applyBorder="0" applyAlignment="0" applyProtection="0"/>
    <xf numFmtId="0" fontId="61" fillId="28" borderId="0" applyNumberFormat="0" applyBorder="0" applyAlignment="0" applyProtection="0"/>
    <xf numFmtId="0" fontId="61" fillId="32" borderId="0" applyNumberFormat="0" applyBorder="0" applyAlignment="0" applyProtection="0"/>
    <xf numFmtId="0" fontId="61" fillId="9" borderId="0" applyNumberFormat="0" applyBorder="0" applyAlignment="0" applyProtection="0"/>
    <xf numFmtId="0" fontId="61" fillId="13" borderId="0" applyNumberFormat="0" applyBorder="0" applyAlignment="0" applyProtection="0"/>
    <xf numFmtId="0" fontId="61" fillId="17" borderId="0" applyNumberFormat="0" applyBorder="0" applyAlignment="0" applyProtection="0"/>
    <xf numFmtId="0" fontId="61" fillId="21" borderId="0" applyNumberFormat="0" applyBorder="0" applyAlignment="0" applyProtection="0"/>
    <xf numFmtId="0" fontId="61" fillId="25" borderId="0" applyNumberFormat="0" applyBorder="0" applyAlignment="0" applyProtection="0"/>
    <xf numFmtId="0" fontId="61" fillId="29" borderId="0" applyNumberFormat="0" applyBorder="0" applyAlignment="0" applyProtection="0"/>
    <xf numFmtId="0" fontId="62" fillId="3" borderId="0" applyNumberFormat="0" applyBorder="0" applyAlignment="0" applyProtection="0"/>
    <xf numFmtId="0" fontId="63" fillId="6" borderId="4" applyNumberFormat="0" applyAlignment="0" applyProtection="0"/>
    <xf numFmtId="0" fontId="64" fillId="7" borderId="7" applyNumberFormat="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7" fillId="2" borderId="0" applyNumberFormat="0" applyBorder="0" applyAlignment="0" applyProtection="0"/>
    <xf numFmtId="0" fontId="68" fillId="0" borderId="0" applyNumberFormat="0" applyFill="0" applyProtection="0">
      <alignment vertical="center"/>
    </xf>
    <xf numFmtId="0" fontId="69" fillId="0" borderId="1" applyNumberFormat="0" applyFill="0" applyAlignment="0" applyProtection="0"/>
    <xf numFmtId="0" fontId="70" fillId="0" borderId="0" applyNumberFormat="0" applyFill="0" applyProtection="0"/>
    <xf numFmtId="0" fontId="71" fillId="0" borderId="2" applyNumberFormat="0" applyFill="0" applyAlignment="0" applyProtection="0"/>
    <xf numFmtId="0" fontId="72" fillId="0" borderId="0" applyNumberFormat="0" applyFill="0" applyProtection="0"/>
    <xf numFmtId="0" fontId="73" fillId="0" borderId="3" applyNumberFormat="0" applyFill="0" applyAlignment="0" applyProtection="0"/>
    <xf numFmtId="0" fontId="73" fillId="0" borderId="0" applyNumberFormat="0" applyFill="0" applyBorder="0" applyAlignment="0" applyProtection="0"/>
    <xf numFmtId="0" fontId="74" fillId="0" borderId="0" applyNumberFormat="0" applyFill="0" applyBorder="0" applyAlignment="0" applyProtection="0">
      <alignment vertical="top"/>
      <protection locked="0"/>
    </xf>
    <xf numFmtId="0" fontId="75" fillId="0" borderId="0" applyNumberFormat="0" applyFill="0" applyBorder="0" applyAlignment="0" applyProtection="0">
      <alignment vertical="top"/>
      <protection locked="0"/>
    </xf>
    <xf numFmtId="0" fontId="76" fillId="0" borderId="0" applyNumberFormat="0" applyFill="0" applyBorder="0" applyAlignment="0" applyProtection="0"/>
    <xf numFmtId="0" fontId="77" fillId="5" borderId="4" applyNumberFormat="0" applyAlignment="0" applyProtection="0"/>
    <xf numFmtId="0" fontId="78" fillId="0" borderId="6" applyNumberFormat="0" applyFill="0" applyAlignment="0" applyProtection="0"/>
    <xf numFmtId="0" fontId="79" fillId="4" borderId="0" applyNumberFormat="0" applyBorder="0" applyAlignment="0" applyProtection="0"/>
    <xf numFmtId="0" fontId="33" fillId="0" borderId="0"/>
    <xf numFmtId="0" fontId="9" fillId="0" borderId="0"/>
    <xf numFmtId="0" fontId="39" fillId="0" borderId="0">
      <alignment vertical="center" wrapText="1"/>
    </xf>
    <xf numFmtId="0" fontId="33" fillId="0" borderId="0"/>
    <xf numFmtId="0" fontId="80" fillId="6" borderId="5" applyNumberFormat="0" applyAlignment="0" applyProtection="0"/>
    <xf numFmtId="0" fontId="81" fillId="0" borderId="0" applyNumberFormat="0" applyFill="0" applyBorder="0" applyAlignment="0" applyProtection="0"/>
    <xf numFmtId="0" fontId="35" fillId="0" borderId="9" applyNumberFormat="0" applyFill="0" applyAlignment="0" applyProtection="0"/>
    <xf numFmtId="0" fontId="40" fillId="0" borderId="0" applyNumberForma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4" fillId="37" borderId="8" applyNumberFormat="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87" fillId="39" borderId="0"/>
    <xf numFmtId="0" fontId="87" fillId="40" borderId="0"/>
    <xf numFmtId="0" fontId="88" fillId="41" borderId="36"/>
  </cellStyleXfs>
  <cellXfs count="228">
    <xf numFmtId="0" fontId="0" fillId="0" borderId="0" xfId="0"/>
    <xf numFmtId="0" fontId="3" fillId="0" borderId="0" xfId="0" applyFont="1"/>
    <xf numFmtId="0" fontId="5" fillId="0" borderId="0" xfId="0" applyFont="1"/>
    <xf numFmtId="0" fontId="3" fillId="0" borderId="0" xfId="0" applyFont="1" applyAlignment="1">
      <alignment vertical="top"/>
    </xf>
    <xf numFmtId="0" fontId="4" fillId="0" borderId="0" xfId="0" applyFont="1" applyAlignment="1">
      <alignment vertical="top" wrapText="1"/>
    </xf>
    <xf numFmtId="0" fontId="6" fillId="0" borderId="0" xfId="0" applyFont="1"/>
    <xf numFmtId="0" fontId="3" fillId="0" borderId="0" xfId="0" applyFont="1" applyAlignment="1">
      <alignment vertical="top" wrapText="1"/>
    </xf>
    <xf numFmtId="0" fontId="3" fillId="0" borderId="0" xfId="0" applyFont="1" applyAlignment="1">
      <alignment vertical="center" wrapText="1"/>
    </xf>
    <xf numFmtId="0" fontId="0" fillId="0" borderId="0" xfId="0" applyAlignment="1">
      <alignment vertical="top"/>
    </xf>
    <xf numFmtId="0" fontId="2" fillId="0" borderId="0" xfId="0" applyFont="1" applyAlignment="1">
      <alignment vertical="top"/>
    </xf>
    <xf numFmtId="0" fontId="0" fillId="0" borderId="0" xfId="0" applyAlignment="1">
      <alignment vertical="center" wrapText="1"/>
    </xf>
    <xf numFmtId="0" fontId="3" fillId="0" borderId="0" xfId="0" applyFont="1" applyAlignment="1">
      <alignment horizontal="center"/>
    </xf>
    <xf numFmtId="0" fontId="28" fillId="0" borderId="21" xfId="0" applyFont="1" applyBorder="1" applyAlignment="1">
      <alignment horizontal="center" vertical="center" wrapText="1"/>
    </xf>
    <xf numFmtId="0" fontId="8" fillId="34" borderId="21" xfId="0" applyFont="1" applyFill="1" applyBorder="1"/>
    <xf numFmtId="0" fontId="8" fillId="33" borderId="21" xfId="0" applyFont="1" applyFill="1" applyBorder="1"/>
    <xf numFmtId="0" fontId="3" fillId="33" borderId="21" xfId="0" applyFont="1" applyFill="1" applyBorder="1"/>
    <xf numFmtId="0" fontId="31" fillId="33" borderId="21" xfId="1" applyFont="1" applyFill="1" applyBorder="1"/>
    <xf numFmtId="0" fontId="82" fillId="0" borderId="0" xfId="0" applyFont="1"/>
    <xf numFmtId="0" fontId="3" fillId="0" borderId="22" xfId="0" applyFont="1" applyBorder="1"/>
    <xf numFmtId="0" fontId="3" fillId="0" borderId="15" xfId="0" applyFont="1" applyBorder="1"/>
    <xf numFmtId="0" fontId="3" fillId="0" borderId="17" xfId="0" applyFont="1" applyBorder="1"/>
    <xf numFmtId="0" fontId="3" fillId="0" borderId="18" xfId="0" applyFont="1" applyBorder="1"/>
    <xf numFmtId="0" fontId="3" fillId="0" borderId="13" xfId="0" applyFont="1" applyBorder="1"/>
    <xf numFmtId="0" fontId="3" fillId="0" borderId="21" xfId="0" applyFont="1" applyBorder="1"/>
    <xf numFmtId="0" fontId="3" fillId="0" borderId="21" xfId="0" applyFont="1" applyBorder="1" applyAlignment="1">
      <alignment horizontal="center"/>
    </xf>
    <xf numFmtId="0" fontId="3" fillId="0" borderId="33" xfId="0" applyFont="1" applyBorder="1" applyAlignment="1">
      <alignment horizontal="center"/>
    </xf>
    <xf numFmtId="0" fontId="3" fillId="0" borderId="34" xfId="0" applyFont="1" applyBorder="1" applyAlignment="1">
      <alignment horizontal="center"/>
    </xf>
    <xf numFmtId="0" fontId="3" fillId="0" borderId="35" xfId="0" applyFont="1" applyBorder="1" applyAlignment="1">
      <alignment horizontal="center"/>
    </xf>
    <xf numFmtId="0" fontId="3" fillId="0" borderId="21" xfId="0" applyFont="1" applyBorder="1" applyAlignment="1">
      <alignment horizontal="center" vertical="center"/>
    </xf>
    <xf numFmtId="0" fontId="87" fillId="42" borderId="0" xfId="265" applyFill="1"/>
    <xf numFmtId="0" fontId="87" fillId="33" borderId="0" xfId="264" applyFill="1"/>
    <xf numFmtId="0" fontId="88" fillId="33" borderId="0" xfId="266" applyFill="1" applyBorder="1"/>
    <xf numFmtId="0" fontId="88" fillId="42" borderId="16" xfId="266" applyFill="1" applyBorder="1"/>
    <xf numFmtId="0" fontId="88" fillId="42" borderId="12" xfId="266" applyFill="1" applyBorder="1"/>
    <xf numFmtId="0" fontId="25" fillId="42" borderId="21" xfId="0" applyFont="1" applyFill="1" applyBorder="1"/>
    <xf numFmtId="0" fontId="4" fillId="42" borderId="0" xfId="0" applyFont="1" applyFill="1" applyAlignment="1">
      <alignment horizontal="center" vertical="center"/>
    </xf>
    <xf numFmtId="0" fontId="3" fillId="42" borderId="0" xfId="0" applyFont="1" applyFill="1"/>
    <xf numFmtId="0" fontId="3" fillId="42" borderId="0" xfId="0" applyFont="1" applyFill="1" applyAlignment="1">
      <alignment horizontal="center"/>
    </xf>
    <xf numFmtId="0" fontId="0" fillId="0" borderId="18" xfId="0" applyBorder="1"/>
    <xf numFmtId="0" fontId="4" fillId="42" borderId="0" xfId="0" applyFont="1" applyFill="1" applyAlignment="1">
      <alignment horizontal="left" vertical="center"/>
    </xf>
    <xf numFmtId="0" fontId="3" fillId="0" borderId="19" xfId="0" applyFont="1" applyBorder="1"/>
    <xf numFmtId="0" fontId="3" fillId="0" borderId="19" xfId="0" applyFont="1" applyBorder="1" applyAlignment="1">
      <alignment horizontal="center"/>
    </xf>
    <xf numFmtId="0" fontId="4" fillId="42" borderId="0" xfId="0" applyFont="1" applyFill="1" applyAlignment="1">
      <alignment vertical="top" wrapText="1"/>
    </xf>
    <xf numFmtId="0" fontId="27" fillId="42" borderId="15" xfId="0" applyFont="1" applyFill="1" applyBorder="1" applyAlignment="1">
      <alignment horizontal="center" vertical="center" wrapText="1"/>
    </xf>
    <xf numFmtId="0" fontId="90" fillId="0" borderId="0" xfId="0" applyFont="1"/>
    <xf numFmtId="0" fontId="29" fillId="33" borderId="37" xfId="0" applyFont="1" applyFill="1" applyBorder="1" applyAlignment="1">
      <alignment horizontal="center" vertical="center" wrapText="1"/>
    </xf>
    <xf numFmtId="0" fontId="28" fillId="0" borderId="28" xfId="0" applyFont="1" applyBorder="1" applyAlignment="1">
      <alignment horizontal="center" vertical="center" wrapText="1"/>
    </xf>
    <xf numFmtId="0" fontId="29" fillId="33" borderId="38" xfId="0" applyFont="1" applyFill="1" applyBorder="1" applyAlignment="1">
      <alignment horizontal="center" vertical="center" wrapText="1"/>
    </xf>
    <xf numFmtId="0" fontId="28" fillId="0" borderId="29" xfId="0" applyFont="1" applyBorder="1" applyAlignment="1">
      <alignment horizontal="center" vertical="center" wrapText="1"/>
    </xf>
    <xf numFmtId="0" fontId="28" fillId="0" borderId="39" xfId="0" applyFont="1" applyBorder="1" applyAlignment="1">
      <alignment horizontal="center" vertical="center" wrapText="1"/>
    </xf>
    <xf numFmtId="0" fontId="3" fillId="0" borderId="40" xfId="0" applyFont="1" applyBorder="1" applyAlignment="1">
      <alignment horizontal="center" vertical="center"/>
    </xf>
    <xf numFmtId="0" fontId="31" fillId="0" borderId="33" xfId="1" applyFont="1" applyBorder="1"/>
    <xf numFmtId="0" fontId="3" fillId="0" borderId="41" xfId="0" applyFont="1" applyBorder="1" applyAlignment="1">
      <alignment horizontal="center" vertical="center"/>
    </xf>
    <xf numFmtId="0" fontId="25" fillId="42" borderId="20" xfId="0" applyFont="1" applyFill="1" applyBorder="1" applyAlignment="1">
      <alignment horizontal="center"/>
    </xf>
    <xf numFmtId="0" fontId="25" fillId="42" borderId="20" xfId="0" applyFont="1" applyFill="1" applyBorder="1"/>
    <xf numFmtId="0" fontId="8" fillId="34" borderId="40" xfId="0" applyFont="1" applyFill="1" applyBorder="1"/>
    <xf numFmtId="0" fontId="8" fillId="34" borderId="33" xfId="0" applyFont="1" applyFill="1" applyBorder="1"/>
    <xf numFmtId="0" fontId="8" fillId="33" borderId="40" xfId="0" applyFont="1" applyFill="1" applyBorder="1"/>
    <xf numFmtId="0" fontId="8" fillId="33" borderId="33" xfId="0" applyFont="1" applyFill="1" applyBorder="1"/>
    <xf numFmtId="0" fontId="8" fillId="33" borderId="41" xfId="0" applyFont="1" applyFill="1" applyBorder="1"/>
    <xf numFmtId="0" fontId="8" fillId="33" borderId="34" xfId="0" applyFont="1" applyFill="1" applyBorder="1"/>
    <xf numFmtId="0" fontId="8" fillId="33" borderId="35" xfId="0" applyFont="1" applyFill="1" applyBorder="1"/>
    <xf numFmtId="0" fontId="4" fillId="42" borderId="0" xfId="0" applyFont="1" applyFill="1" applyAlignment="1">
      <alignment horizontal="center" vertical="top" wrapText="1"/>
    </xf>
    <xf numFmtId="0" fontId="4" fillId="42" borderId="0" xfId="0" applyFont="1" applyFill="1" applyAlignment="1">
      <alignment horizontal="center" vertical="center" wrapText="1"/>
    </xf>
    <xf numFmtId="0" fontId="8" fillId="34" borderId="21" xfId="0" applyFont="1" applyFill="1" applyBorder="1" applyAlignment="1">
      <alignment horizontal="center"/>
    </xf>
    <xf numFmtId="0" fontId="8" fillId="33" borderId="21" xfId="0" applyFont="1" applyFill="1" applyBorder="1" applyAlignment="1">
      <alignment horizontal="center"/>
    </xf>
    <xf numFmtId="0" fontId="3" fillId="0" borderId="23" xfId="0" applyFont="1" applyBorder="1"/>
    <xf numFmtId="0" fontId="3" fillId="0" borderId="24" xfId="0" applyFont="1" applyBorder="1"/>
    <xf numFmtId="0" fontId="3" fillId="42" borderId="30" xfId="0" applyFont="1" applyFill="1" applyBorder="1"/>
    <xf numFmtId="0" fontId="3" fillId="42" borderId="31" xfId="0" applyFont="1" applyFill="1" applyBorder="1" applyAlignment="1">
      <alignment horizontal="center"/>
    </xf>
    <xf numFmtId="0" fontId="3" fillId="42" borderId="32" xfId="0" applyFont="1" applyFill="1" applyBorder="1" applyAlignment="1">
      <alignment horizontal="center"/>
    </xf>
    <xf numFmtId="0" fontId="3" fillId="0" borderId="42" xfId="0" applyFont="1" applyBorder="1"/>
    <xf numFmtId="0" fontId="3" fillId="0" borderId="43" xfId="0" applyFont="1" applyBorder="1" applyAlignment="1">
      <alignment horizontal="center"/>
    </xf>
    <xf numFmtId="0" fontId="3" fillId="0" borderId="44" xfId="0" applyFont="1" applyBorder="1" applyAlignment="1">
      <alignment horizontal="center"/>
    </xf>
    <xf numFmtId="0" fontId="3" fillId="0" borderId="37" xfId="0" applyFont="1" applyBorder="1"/>
    <xf numFmtId="0" fontId="3" fillId="0" borderId="28" xfId="0" applyFont="1" applyBorder="1" applyAlignment="1">
      <alignment horizontal="center"/>
    </xf>
    <xf numFmtId="0" fontId="3" fillId="0" borderId="38" xfId="0" applyFont="1" applyBorder="1"/>
    <xf numFmtId="0" fontId="3" fillId="0" borderId="29" xfId="0" applyFont="1" applyBorder="1" applyAlignment="1">
      <alignment horizontal="center"/>
    </xf>
    <xf numFmtId="0" fontId="3" fillId="0" borderId="39" xfId="0" applyFont="1" applyBorder="1" applyAlignment="1">
      <alignment horizontal="center"/>
    </xf>
    <xf numFmtId="0" fontId="3" fillId="0" borderId="24" xfId="0" applyFont="1" applyBorder="1" applyAlignment="1">
      <alignment horizontal="center"/>
    </xf>
    <xf numFmtId="0" fontId="3" fillId="0" borderId="15" xfId="0" applyFont="1" applyBorder="1" applyAlignment="1">
      <alignment horizontal="center"/>
    </xf>
    <xf numFmtId="0" fontId="3" fillId="0" borderId="18" xfId="0" applyFont="1" applyBorder="1" applyAlignment="1">
      <alignment horizontal="center"/>
    </xf>
    <xf numFmtId="0" fontId="3" fillId="0" borderId="13" xfId="0" applyFont="1" applyBorder="1" applyAlignment="1">
      <alignment horizontal="center"/>
    </xf>
    <xf numFmtId="0" fontId="8" fillId="34" borderId="42" xfId="0" applyFont="1" applyFill="1" applyBorder="1"/>
    <xf numFmtId="0" fontId="8" fillId="34" borderId="43" xfId="0" applyFont="1" applyFill="1" applyBorder="1"/>
    <xf numFmtId="0" fontId="8" fillId="34" borderId="44" xfId="0" applyFont="1" applyFill="1" applyBorder="1"/>
    <xf numFmtId="0" fontId="8" fillId="33" borderId="37" xfId="0" applyFont="1" applyFill="1" applyBorder="1"/>
    <xf numFmtId="0" fontId="8" fillId="33" borderId="28" xfId="0" applyFont="1" applyFill="1" applyBorder="1"/>
    <xf numFmtId="0" fontId="8" fillId="34" borderId="37" xfId="0" applyFont="1" applyFill="1" applyBorder="1"/>
    <xf numFmtId="0" fontId="8" fillId="34" borderId="28" xfId="0" applyFont="1" applyFill="1" applyBorder="1"/>
    <xf numFmtId="0" fontId="8" fillId="33" borderId="38" xfId="0" applyFont="1" applyFill="1" applyBorder="1"/>
    <xf numFmtId="0" fontId="8" fillId="33" borderId="29" xfId="0" applyFont="1" applyFill="1" applyBorder="1"/>
    <xf numFmtId="0" fontId="8" fillId="33" borderId="39" xfId="0" applyFont="1" applyFill="1" applyBorder="1"/>
    <xf numFmtId="0" fontId="3" fillId="0" borderId="23" xfId="0" applyFont="1" applyBorder="1" applyAlignment="1">
      <alignment horizontal="center"/>
    </xf>
    <xf numFmtId="0" fontId="3" fillId="0" borderId="22" xfId="0" applyFont="1" applyBorder="1" applyAlignment="1">
      <alignment horizontal="center"/>
    </xf>
    <xf numFmtId="0" fontId="3" fillId="0" borderId="17" xfId="0" applyFont="1" applyBorder="1" applyAlignment="1">
      <alignment horizontal="center"/>
    </xf>
    <xf numFmtId="0" fontId="3" fillId="0" borderId="0" xfId="0" applyFont="1" applyAlignment="1">
      <alignment horizontal="center" vertical="center"/>
    </xf>
    <xf numFmtId="0" fontId="8" fillId="34" borderId="42" xfId="0" applyFont="1" applyFill="1" applyBorder="1" applyAlignment="1">
      <alignment horizontal="center"/>
    </xf>
    <xf numFmtId="0" fontId="8" fillId="34" borderId="43" xfId="0" applyFont="1" applyFill="1" applyBorder="1" applyAlignment="1">
      <alignment horizontal="center"/>
    </xf>
    <xf numFmtId="0" fontId="8" fillId="34" borderId="44" xfId="0" applyFont="1" applyFill="1" applyBorder="1" applyAlignment="1">
      <alignment horizontal="center"/>
    </xf>
    <xf numFmtId="0" fontId="8" fillId="33" borderId="37" xfId="0" applyFont="1" applyFill="1" applyBorder="1" applyAlignment="1">
      <alignment horizontal="center"/>
    </xf>
    <xf numFmtId="0" fontId="8" fillId="33" borderId="28" xfId="0" applyFont="1" applyFill="1" applyBorder="1" applyAlignment="1">
      <alignment horizontal="center"/>
    </xf>
    <xf numFmtId="0" fontId="8" fillId="34" borderId="37" xfId="0" applyFont="1" applyFill="1" applyBorder="1" applyAlignment="1">
      <alignment horizontal="center"/>
    </xf>
    <xf numFmtId="0" fontId="8" fillId="34" borderId="28" xfId="0" applyFont="1" applyFill="1" applyBorder="1" applyAlignment="1">
      <alignment horizontal="center"/>
    </xf>
    <xf numFmtId="0" fontId="8" fillId="33" borderId="38" xfId="0" applyFont="1" applyFill="1" applyBorder="1" applyAlignment="1">
      <alignment horizontal="center"/>
    </xf>
    <xf numFmtId="0" fontId="8" fillId="33" borderId="29" xfId="0" applyFont="1" applyFill="1" applyBorder="1" applyAlignment="1">
      <alignment horizontal="center"/>
    </xf>
    <xf numFmtId="0" fontId="8" fillId="33" borderId="39" xfId="0" applyFont="1" applyFill="1" applyBorder="1" applyAlignment="1">
      <alignment horizontal="center"/>
    </xf>
    <xf numFmtId="0" fontId="3" fillId="0" borderId="40" xfId="0" applyFont="1" applyBorder="1"/>
    <xf numFmtId="0" fontId="3" fillId="0" borderId="41" xfId="0" applyFont="1" applyBorder="1"/>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26" fillId="0" borderId="45" xfId="0" applyFont="1" applyBorder="1" applyAlignment="1">
      <alignment horizontal="center" vertical="center" wrapText="1"/>
    </xf>
    <xf numFmtId="0" fontId="26" fillId="0" borderId="46" xfId="0" applyFont="1" applyBorder="1" applyAlignment="1">
      <alignment horizontal="center" wrapText="1"/>
    </xf>
    <xf numFmtId="0" fontId="26" fillId="0" borderId="47" xfId="0" applyFont="1" applyBorder="1" applyAlignment="1">
      <alignment horizontal="center" wrapText="1"/>
    </xf>
    <xf numFmtId="0" fontId="90" fillId="0" borderId="0" xfId="0" applyFont="1" applyAlignment="1">
      <alignment vertical="top"/>
    </xf>
    <xf numFmtId="0" fontId="3" fillId="0" borderId="42" xfId="0" applyFont="1" applyBorder="1" applyAlignment="1">
      <alignment horizontal="center" vertical="top"/>
    </xf>
    <xf numFmtId="0" fontId="3" fillId="0" borderId="43" xfId="0" applyFont="1" applyBorder="1" applyAlignment="1">
      <alignment horizontal="center" vertical="top"/>
    </xf>
    <xf numFmtId="4" fontId="3" fillId="0" borderId="43" xfId="0" applyNumberFormat="1" applyFont="1" applyBorder="1" applyAlignment="1">
      <alignment horizontal="center" vertical="top"/>
    </xf>
    <xf numFmtId="0" fontId="3" fillId="0" borderId="44" xfId="0" applyFont="1" applyBorder="1" applyAlignment="1">
      <alignment horizontal="center" vertical="top"/>
    </xf>
    <xf numFmtId="0" fontId="3" fillId="0" borderId="37" xfId="0" applyFont="1" applyBorder="1" applyAlignment="1">
      <alignment horizontal="center" vertical="top"/>
    </xf>
    <xf numFmtId="0" fontId="3" fillId="0" borderId="21" xfId="0" applyFont="1" applyBorder="1" applyAlignment="1">
      <alignment horizontal="center" vertical="top"/>
    </xf>
    <xf numFmtId="4" fontId="3" fillId="0" borderId="21" xfId="0" applyNumberFormat="1" applyFont="1" applyBorder="1" applyAlignment="1">
      <alignment horizontal="center" vertical="top"/>
    </xf>
    <xf numFmtId="0" fontId="3" fillId="0" borderId="28" xfId="0" applyFont="1" applyBorder="1" applyAlignment="1">
      <alignment horizontal="center" vertical="top"/>
    </xf>
    <xf numFmtId="0" fontId="8" fillId="0" borderId="21" xfId="0" applyFont="1" applyBorder="1" applyAlignment="1">
      <alignment horizontal="center" vertical="top"/>
    </xf>
    <xf numFmtId="0" fontId="3" fillId="0" borderId="38" xfId="0" applyFont="1" applyBorder="1" applyAlignment="1">
      <alignment horizontal="center" vertical="top"/>
    </xf>
    <xf numFmtId="0" fontId="3" fillId="0" borderId="29" xfId="0" applyFont="1" applyBorder="1" applyAlignment="1">
      <alignment horizontal="center" vertical="top"/>
    </xf>
    <xf numFmtId="4" fontId="3" fillId="0" borderId="29" xfId="0" applyNumberFormat="1" applyFont="1" applyBorder="1" applyAlignment="1">
      <alignment horizontal="center" vertical="top"/>
    </xf>
    <xf numFmtId="0" fontId="3" fillId="0" borderId="39" xfId="0" applyFont="1" applyBorder="1" applyAlignment="1">
      <alignment horizontal="center" vertical="top"/>
    </xf>
    <xf numFmtId="0" fontId="91" fillId="0" borderId="0" xfId="0" applyFont="1"/>
    <xf numFmtId="14" fontId="3" fillId="0" borderId="43" xfId="0" applyNumberFormat="1" applyFont="1" applyBorder="1"/>
    <xf numFmtId="0" fontId="3" fillId="0" borderId="44" xfId="0" applyFont="1" applyBorder="1"/>
    <xf numFmtId="0" fontId="3" fillId="0" borderId="28" xfId="0" applyFont="1" applyBorder="1"/>
    <xf numFmtId="0" fontId="87" fillId="33" borderId="0" xfId="264" applyFill="1" applyAlignment="1">
      <alignment vertical="center"/>
    </xf>
    <xf numFmtId="0" fontId="87" fillId="42" borderId="0" xfId="264" applyFill="1" applyAlignment="1">
      <alignment vertical="center"/>
    </xf>
    <xf numFmtId="0" fontId="87" fillId="42" borderId="0" xfId="264" applyFill="1" applyAlignment="1">
      <alignment horizontal="center" vertical="center"/>
    </xf>
    <xf numFmtId="0" fontId="86" fillId="42" borderId="16" xfId="266" applyFont="1" applyFill="1" applyBorder="1"/>
    <xf numFmtId="0" fontId="3" fillId="33" borderId="40" xfId="0" applyFont="1" applyFill="1" applyBorder="1"/>
    <xf numFmtId="0" fontId="3" fillId="33" borderId="34" xfId="0" applyFont="1" applyFill="1" applyBorder="1"/>
    <xf numFmtId="0" fontId="4" fillId="42" borderId="30" xfId="0" applyFont="1" applyFill="1" applyBorder="1"/>
    <xf numFmtId="0" fontId="4" fillId="42" borderId="31" xfId="0" applyFont="1" applyFill="1" applyBorder="1"/>
    <xf numFmtId="0" fontId="4" fillId="42" borderId="32" xfId="0" applyFont="1" applyFill="1" applyBorder="1"/>
    <xf numFmtId="0" fontId="31" fillId="33" borderId="33" xfId="1" applyFont="1" applyFill="1" applyBorder="1"/>
    <xf numFmtId="0" fontId="31" fillId="33" borderId="40" xfId="1" applyFont="1" applyFill="1" applyBorder="1"/>
    <xf numFmtId="0" fontId="3" fillId="33" borderId="33" xfId="0" applyFont="1" applyFill="1" applyBorder="1"/>
    <xf numFmtId="0" fontId="25" fillId="42" borderId="40" xfId="0" applyFont="1" applyFill="1" applyBorder="1"/>
    <xf numFmtId="0" fontId="25" fillId="42" borderId="33" xfId="0" applyFont="1" applyFill="1" applyBorder="1"/>
    <xf numFmtId="0" fontId="3" fillId="33" borderId="41" xfId="0" applyFont="1" applyFill="1" applyBorder="1"/>
    <xf numFmtId="2" fontId="28" fillId="0" borderId="21" xfId="0" applyNumberFormat="1" applyFont="1" applyBorder="1" applyAlignment="1">
      <alignment horizontal="center" vertical="center" wrapText="1"/>
    </xf>
    <xf numFmtId="2" fontId="28" fillId="0" borderId="29" xfId="0" applyNumberFormat="1" applyFont="1" applyBorder="1" applyAlignment="1">
      <alignment horizontal="center" vertical="center" wrapText="1"/>
    </xf>
    <xf numFmtId="2" fontId="3" fillId="0" borderId="0" xfId="0" applyNumberFormat="1" applyFont="1" applyAlignment="1">
      <alignment horizontal="center"/>
    </xf>
    <xf numFmtId="2" fontId="3" fillId="0" borderId="43" xfId="0" applyNumberFormat="1" applyFont="1" applyBorder="1" applyAlignment="1">
      <alignment horizontal="center" vertical="center"/>
    </xf>
    <xf numFmtId="2" fontId="3" fillId="0" borderId="44" xfId="0" applyNumberFormat="1" applyFont="1" applyBorder="1" applyAlignment="1">
      <alignment horizontal="center" vertical="center"/>
    </xf>
    <xf numFmtId="2" fontId="3" fillId="0" borderId="21" xfId="0" applyNumberFormat="1" applyFont="1" applyBorder="1" applyAlignment="1">
      <alignment horizontal="center" vertical="center"/>
    </xf>
    <xf numFmtId="2" fontId="3" fillId="0" borderId="28" xfId="0" applyNumberFormat="1" applyFont="1" applyBorder="1" applyAlignment="1">
      <alignment horizontal="center" vertical="center"/>
    </xf>
    <xf numFmtId="2" fontId="3" fillId="0" borderId="29" xfId="0" applyNumberFormat="1" applyFont="1" applyBorder="1" applyAlignment="1">
      <alignment horizontal="center" vertical="center"/>
    </xf>
    <xf numFmtId="2" fontId="3" fillId="0" borderId="39" xfId="0" applyNumberFormat="1" applyFont="1" applyBorder="1" applyAlignment="1">
      <alignment horizontal="center" vertical="center"/>
    </xf>
    <xf numFmtId="166" fontId="3" fillId="0" borderId="19" xfId="0" applyNumberFormat="1" applyFont="1" applyBorder="1" applyAlignment="1">
      <alignment horizontal="center"/>
    </xf>
    <xf numFmtId="166" fontId="3" fillId="0" borderId="24" xfId="0" applyNumberFormat="1" applyFont="1" applyBorder="1" applyAlignment="1">
      <alignment horizontal="center"/>
    </xf>
    <xf numFmtId="166" fontId="3" fillId="0" borderId="0" xfId="0" applyNumberFormat="1" applyFont="1" applyAlignment="1">
      <alignment horizontal="center"/>
    </xf>
    <xf numFmtId="166" fontId="3" fillId="0" borderId="15" xfId="0" applyNumberFormat="1" applyFont="1" applyBorder="1" applyAlignment="1">
      <alignment horizontal="center"/>
    </xf>
    <xf numFmtId="166" fontId="3" fillId="0" borderId="18" xfId="0" applyNumberFormat="1" applyFont="1" applyBorder="1" applyAlignment="1">
      <alignment horizontal="center"/>
    </xf>
    <xf numFmtId="166" fontId="3" fillId="0" borderId="13" xfId="0" applyNumberFormat="1" applyFont="1" applyBorder="1" applyAlignment="1">
      <alignment horizontal="center"/>
    </xf>
    <xf numFmtId="0" fontId="31" fillId="0" borderId="21" xfId="1" applyFont="1" applyBorder="1" applyAlignment="1">
      <alignment horizontal="center" vertical="center"/>
    </xf>
    <xf numFmtId="0" fontId="31" fillId="0" borderId="33" xfId="1" applyFont="1" applyBorder="1" applyAlignment="1">
      <alignment horizontal="center" vertical="center"/>
    </xf>
    <xf numFmtId="0" fontId="31" fillId="0" borderId="34" xfId="1" applyFont="1" applyBorder="1" applyAlignment="1">
      <alignment horizontal="center" vertical="center"/>
    </xf>
    <xf numFmtId="0" fontId="31" fillId="0" borderId="35" xfId="1" applyFont="1" applyBorder="1" applyAlignment="1">
      <alignment horizontal="center" vertical="center"/>
    </xf>
    <xf numFmtId="0" fontId="3" fillId="0" borderId="21" xfId="0" applyFont="1" applyBorder="1" applyAlignment="1">
      <alignment horizontal="left" vertical="center" wrapText="1"/>
    </xf>
    <xf numFmtId="0" fontId="3" fillId="0" borderId="34" xfId="0" applyFont="1" applyBorder="1" applyAlignment="1">
      <alignment horizontal="left" vertical="center" wrapText="1"/>
    </xf>
    <xf numFmtId="0" fontId="31" fillId="33" borderId="35" xfId="1" applyFont="1" applyFill="1" applyBorder="1"/>
    <xf numFmtId="0" fontId="4" fillId="42" borderId="30" xfId="0" applyFont="1" applyFill="1" applyBorder="1" applyAlignment="1">
      <alignment horizontal="left" vertical="center"/>
    </xf>
    <xf numFmtId="0" fontId="4" fillId="42" borderId="31" xfId="0" applyFont="1" applyFill="1" applyBorder="1" applyAlignment="1">
      <alignment horizontal="center" vertical="center"/>
    </xf>
    <xf numFmtId="0" fontId="4" fillId="42" borderId="32" xfId="0" applyFont="1" applyFill="1" applyBorder="1" applyAlignment="1">
      <alignment horizontal="center" vertical="center"/>
    </xf>
    <xf numFmtId="166" fontId="3" fillId="0" borderId="21" xfId="0" applyNumberFormat="1" applyFont="1" applyBorder="1" applyAlignment="1">
      <alignment horizontal="center"/>
    </xf>
    <xf numFmtId="166" fontId="3" fillId="0" borderId="33" xfId="0" applyNumberFormat="1" applyFont="1" applyBorder="1" applyAlignment="1">
      <alignment horizontal="center"/>
    </xf>
    <xf numFmtId="166" fontId="3" fillId="0" borderId="34" xfId="0" applyNumberFormat="1" applyFont="1" applyBorder="1" applyAlignment="1">
      <alignment horizontal="center"/>
    </xf>
    <xf numFmtId="166" fontId="3" fillId="0" borderId="35" xfId="0" applyNumberFormat="1" applyFont="1" applyBorder="1" applyAlignment="1">
      <alignment horizontal="center"/>
    </xf>
    <xf numFmtId="0" fontId="3" fillId="0" borderId="49" xfId="0" applyFont="1" applyBorder="1"/>
    <xf numFmtId="0" fontId="3" fillId="0" borderId="49" xfId="0" applyFont="1" applyBorder="1" applyAlignment="1">
      <alignment horizontal="center"/>
    </xf>
    <xf numFmtId="0" fontId="3" fillId="0" borderId="19" xfId="0" applyFont="1" applyBorder="1" applyAlignment="1">
      <alignment horizontal="center" vertical="center"/>
    </xf>
    <xf numFmtId="0" fontId="92" fillId="0" borderId="0" xfId="0" applyFont="1"/>
    <xf numFmtId="0" fontId="31" fillId="0" borderId="21" xfId="1" applyFont="1" applyBorder="1"/>
    <xf numFmtId="0" fontId="4" fillId="33" borderId="0" xfId="0" applyFont="1" applyFill="1" applyAlignment="1">
      <alignment horizontal="center" vertical="center"/>
    </xf>
    <xf numFmtId="0" fontId="8" fillId="34" borderId="40" xfId="0" applyFont="1" applyFill="1" applyBorder="1" applyAlignment="1">
      <alignment horizontal="center" vertical="center"/>
    </xf>
    <xf numFmtId="0" fontId="8" fillId="34" borderId="21" xfId="0" applyFont="1" applyFill="1" applyBorder="1" applyAlignment="1">
      <alignment horizontal="center" vertical="center"/>
    </xf>
    <xf numFmtId="2" fontId="8" fillId="34" borderId="21" xfId="0" applyNumberFormat="1" applyFont="1" applyFill="1" applyBorder="1" applyAlignment="1">
      <alignment horizontal="center" vertical="center"/>
    </xf>
    <xf numFmtId="0" fontId="8" fillId="34" borderId="33" xfId="0" applyFont="1" applyFill="1" applyBorder="1" applyAlignment="1">
      <alignment horizontal="center" vertical="center"/>
    </xf>
    <xf numFmtId="0" fontId="3" fillId="33" borderId="0" xfId="0" applyFont="1" applyFill="1" applyAlignment="1">
      <alignment horizontal="center"/>
    </xf>
    <xf numFmtId="0" fontId="8" fillId="33" borderId="40" xfId="0" applyFont="1" applyFill="1" applyBorder="1" applyAlignment="1">
      <alignment horizontal="center" vertical="center"/>
    </xf>
    <xf numFmtId="0" fontId="8" fillId="33" borderId="21" xfId="0" applyFont="1" applyFill="1" applyBorder="1" applyAlignment="1">
      <alignment horizontal="center" vertical="center"/>
    </xf>
    <xf numFmtId="2" fontId="8" fillId="33" borderId="21" xfId="0" applyNumberFormat="1" applyFont="1" applyFill="1" applyBorder="1" applyAlignment="1">
      <alignment horizontal="center" vertical="center"/>
    </xf>
    <xf numFmtId="0" fontId="8" fillId="33" borderId="33" xfId="0" applyFont="1" applyFill="1" applyBorder="1" applyAlignment="1">
      <alignment horizontal="center" vertical="center"/>
    </xf>
    <xf numFmtId="0" fontId="0" fillId="33" borderId="0" xfId="0" applyFill="1"/>
    <xf numFmtId="0" fontId="8" fillId="33" borderId="41" xfId="0" applyFont="1" applyFill="1" applyBorder="1" applyAlignment="1">
      <alignment horizontal="center" vertical="center"/>
    </xf>
    <xf numFmtId="0" fontId="8" fillId="33" borderId="34" xfId="0" applyFont="1" applyFill="1" applyBorder="1" applyAlignment="1">
      <alignment horizontal="center" vertical="center"/>
    </xf>
    <xf numFmtId="2" fontId="8" fillId="33" borderId="34" xfId="0" applyNumberFormat="1" applyFont="1" applyFill="1" applyBorder="1" applyAlignment="1">
      <alignment horizontal="center" vertical="center"/>
    </xf>
    <xf numFmtId="0" fontId="8" fillId="33" borderId="35" xfId="0" applyFont="1" applyFill="1" applyBorder="1" applyAlignment="1">
      <alignment horizontal="center" vertical="center"/>
    </xf>
    <xf numFmtId="0" fontId="3" fillId="33" borderId="22" xfId="0" applyFont="1" applyFill="1" applyBorder="1" applyAlignment="1">
      <alignment horizontal="center" vertical="top" wrapText="1"/>
    </xf>
    <xf numFmtId="0" fontId="3" fillId="33" borderId="0" xfId="0" applyFont="1" applyFill="1" applyAlignment="1">
      <alignment horizontal="center" vertical="top" wrapText="1"/>
    </xf>
    <xf numFmtId="0" fontId="3" fillId="33" borderId="15" xfId="0" applyFont="1" applyFill="1" applyBorder="1" applyAlignment="1">
      <alignment horizontal="center" vertical="top" wrapText="1"/>
    </xf>
    <xf numFmtId="0" fontId="86" fillId="42" borderId="23" xfId="0" applyFont="1" applyFill="1" applyBorder="1" applyAlignment="1">
      <alignment horizontal="center"/>
    </xf>
    <xf numFmtId="0" fontId="86" fillId="42" borderId="19" xfId="0" applyFont="1" applyFill="1" applyBorder="1" applyAlignment="1">
      <alignment horizontal="center"/>
    </xf>
    <xf numFmtId="0" fontId="86" fillId="42" borderId="24" xfId="0" applyFont="1" applyFill="1" applyBorder="1" applyAlignment="1">
      <alignment horizontal="center"/>
    </xf>
    <xf numFmtId="0" fontId="3" fillId="33" borderId="22" xfId="0" applyFont="1" applyFill="1" applyBorder="1" applyAlignment="1">
      <alignment horizontal="left" vertical="center" wrapText="1"/>
    </xf>
    <xf numFmtId="0" fontId="3" fillId="33" borderId="0" xfId="0" applyFont="1" applyFill="1" applyAlignment="1">
      <alignment horizontal="left" vertical="center" wrapText="1"/>
    </xf>
    <xf numFmtId="0" fontId="3" fillId="33" borderId="15" xfId="0" applyFont="1" applyFill="1" applyBorder="1" applyAlignment="1">
      <alignment horizontal="left" vertical="center" wrapText="1"/>
    </xf>
    <xf numFmtId="0" fontId="89" fillId="42" borderId="23" xfId="0" applyFont="1" applyFill="1" applyBorder="1" applyAlignment="1">
      <alignment horizontal="center" vertical="center"/>
    </xf>
    <xf numFmtId="0" fontId="89" fillId="42" borderId="19" xfId="0" applyFont="1" applyFill="1" applyBorder="1" applyAlignment="1">
      <alignment horizontal="center" vertical="center"/>
    </xf>
    <xf numFmtId="0" fontId="89" fillId="42" borderId="24" xfId="0" applyFont="1" applyFill="1" applyBorder="1" applyAlignment="1">
      <alignment horizontal="center" vertical="center"/>
    </xf>
    <xf numFmtId="0" fontId="87" fillId="33" borderId="0" xfId="264" applyFill="1" applyAlignment="1">
      <alignment horizontal="center" vertical="center"/>
    </xf>
    <xf numFmtId="0" fontId="85" fillId="33" borderId="17" xfId="1" applyFont="1" applyFill="1" applyBorder="1" applyAlignment="1">
      <alignment horizontal="left" vertical="center"/>
    </xf>
    <xf numFmtId="0" fontId="85" fillId="33" borderId="18" xfId="1" applyFont="1" applyFill="1" applyBorder="1" applyAlignment="1">
      <alignment horizontal="left" vertical="center"/>
    </xf>
    <xf numFmtId="0" fontId="31" fillId="33" borderId="18" xfId="1" applyFont="1" applyFill="1" applyBorder="1" applyAlignment="1">
      <alignment horizontal="right" vertical="center"/>
    </xf>
    <xf numFmtId="0" fontId="31" fillId="33" borderId="13" xfId="1" applyFont="1" applyFill="1" applyBorder="1" applyAlignment="1">
      <alignment horizontal="right" vertical="center"/>
    </xf>
    <xf numFmtId="0" fontId="87" fillId="42" borderId="0" xfId="264" applyFill="1" applyAlignment="1">
      <alignment horizontal="center" vertical="center"/>
    </xf>
    <xf numFmtId="0" fontId="84" fillId="42" borderId="0" xfId="0" applyFont="1" applyFill="1" applyAlignment="1">
      <alignment horizontal="left"/>
    </xf>
    <xf numFmtId="0" fontId="83" fillId="0" borderId="25" xfId="151" applyFont="1" applyBorder="1" applyAlignment="1">
      <alignment horizontal="center"/>
    </xf>
    <xf numFmtId="0" fontId="83" fillId="0" borderId="0" xfId="151" applyFont="1" applyBorder="1" applyAlignment="1">
      <alignment horizontal="center"/>
    </xf>
    <xf numFmtId="0" fontId="83" fillId="0" borderId="25" xfId="151" applyFont="1" applyBorder="1" applyAlignment="1">
      <alignment horizontal="left"/>
    </xf>
    <xf numFmtId="0" fontId="83" fillId="0" borderId="0" xfId="151" applyFont="1" applyBorder="1" applyAlignment="1">
      <alignment horizontal="left"/>
    </xf>
    <xf numFmtId="0" fontId="83" fillId="0" borderId="48" xfId="151" applyFont="1" applyBorder="1" applyAlignment="1">
      <alignment horizontal="left"/>
    </xf>
    <xf numFmtId="0" fontId="83" fillId="0" borderId="19" xfId="151" applyFont="1" applyBorder="1" applyAlignment="1">
      <alignment horizontal="left"/>
    </xf>
    <xf numFmtId="0" fontId="27" fillId="42" borderId="10" xfId="0" applyFont="1" applyFill="1" applyBorder="1" applyAlignment="1">
      <alignment horizontal="center" vertical="center" wrapText="1"/>
    </xf>
    <xf numFmtId="0" fontId="27" fillId="42" borderId="14" xfId="0" applyFont="1" applyFill="1" applyBorder="1" applyAlignment="1">
      <alignment horizontal="center" vertical="center" wrapText="1"/>
    </xf>
    <xf numFmtId="0" fontId="27" fillId="42" borderId="16" xfId="0" applyFont="1" applyFill="1" applyBorder="1" applyAlignment="1">
      <alignment horizontal="center" vertical="center" wrapText="1"/>
    </xf>
    <xf numFmtId="0" fontId="27" fillId="42" borderId="12" xfId="0" applyFont="1" applyFill="1" applyBorder="1" applyAlignment="1">
      <alignment horizontal="center" vertical="center" wrapText="1"/>
    </xf>
    <xf numFmtId="0" fontId="27" fillId="42" borderId="11" xfId="0" applyFont="1" applyFill="1" applyBorder="1" applyAlignment="1">
      <alignment horizontal="center" vertical="center" wrapText="1"/>
    </xf>
  </cellXfs>
  <cellStyles count="267">
    <cellStyle name="20% - Accent1" xfId="20" builtinId="30" customBuiltin="1"/>
    <cellStyle name="20% - Accent1 2" xfId="154" xr:uid="{B0845096-2A86-40FC-941A-A4621448F487}"/>
    <cellStyle name="20% - Accent2" xfId="24" builtinId="34" customBuiltin="1"/>
    <cellStyle name="20% - Accent2 2" xfId="155" xr:uid="{4BB10D3F-B7F6-492B-A79C-B6933C568048}"/>
    <cellStyle name="20% - Accent3" xfId="28" builtinId="38" customBuiltin="1"/>
    <cellStyle name="20% - Accent3 2" xfId="156" xr:uid="{823CED1D-9FA4-4E27-8DB9-02007E7C2BA0}"/>
    <cellStyle name="20% - Accent4" xfId="32" builtinId="42" customBuiltin="1"/>
    <cellStyle name="20% - Accent4 2" xfId="157" xr:uid="{5A00F9BA-2A72-4578-B339-A930221E8ECF}"/>
    <cellStyle name="20% - Accent5" xfId="36" builtinId="46" customBuiltin="1"/>
    <cellStyle name="20% - Accent5 2" xfId="158" xr:uid="{C7CD29FA-404A-41A5-9D92-6C3280E99FED}"/>
    <cellStyle name="20% - Accent6" xfId="40" builtinId="50" customBuiltin="1"/>
    <cellStyle name="20% - Accent6 2" xfId="159" xr:uid="{EE58A927-5351-4322-895F-237CB00FB845}"/>
    <cellStyle name="40% - Accent1" xfId="21" builtinId="31" customBuiltin="1"/>
    <cellStyle name="40% - Accent1 2" xfId="160" xr:uid="{B28263D9-AF5D-4DDD-9BA1-A096E4F83EF2}"/>
    <cellStyle name="40% - Accent2" xfId="25" builtinId="35" customBuiltin="1"/>
    <cellStyle name="40% - Accent2 2" xfId="161" xr:uid="{38C065E4-CBC4-48F9-8402-86D970664E00}"/>
    <cellStyle name="40% - Accent3" xfId="29" builtinId="39" customBuiltin="1"/>
    <cellStyle name="40% - Accent3 2" xfId="162" xr:uid="{9BA7E496-61C3-42B7-9C72-94492C9ECEB1}"/>
    <cellStyle name="40% - Accent4" xfId="33" builtinId="43" customBuiltin="1"/>
    <cellStyle name="40% - Accent4 2" xfId="163" xr:uid="{6E6A6367-A902-4B74-842B-37CAE9AD479A}"/>
    <cellStyle name="40% - Accent5" xfId="37" builtinId="47" customBuiltin="1"/>
    <cellStyle name="40% - Accent5 2" xfId="164" xr:uid="{24937E19-ACF8-4973-8B64-8F3BDDD4D16F}"/>
    <cellStyle name="40% - Accent6" xfId="41" builtinId="51" customBuiltin="1"/>
    <cellStyle name="40% - Accent6 2" xfId="165" xr:uid="{549C7457-DBC8-49F3-8627-1F1A4AFDD78B}"/>
    <cellStyle name="60% - Accent1" xfId="22" builtinId="32" customBuiltin="1"/>
    <cellStyle name="60% - Accent1 2" xfId="166" xr:uid="{46625978-F04E-40CD-AD66-AB672F09B6E4}"/>
    <cellStyle name="60% - Accent1 4 2" xfId="46" xr:uid="{F6361C73-31D8-41DC-A129-F968D74FE6BF}"/>
    <cellStyle name="60% - Accent2" xfId="26" builtinId="36" customBuiltin="1"/>
    <cellStyle name="60% - Accent2 2" xfId="167" xr:uid="{6FCA71B0-75B4-4BDB-AFF0-1F628AA50780}"/>
    <cellStyle name="60% - Accent3" xfId="30" builtinId="40" customBuiltin="1"/>
    <cellStyle name="60% - Accent3 2" xfId="168" xr:uid="{31BFCFEE-149A-4F4B-981D-7E1C1805F5D3}"/>
    <cellStyle name="60% - Accent4" xfId="34" builtinId="44" customBuiltin="1"/>
    <cellStyle name="60% - Accent4 2" xfId="169" xr:uid="{7CDF0EA3-4CE6-4243-AC83-D10A6A49E074}"/>
    <cellStyle name="60% - Accent5" xfId="38" builtinId="48" customBuiltin="1"/>
    <cellStyle name="60% - Accent5 2" xfId="170" xr:uid="{B4401F28-1EB3-4B22-92FC-3F1BEA979E47}"/>
    <cellStyle name="60% - Accent6" xfId="42" builtinId="52" customBuiltin="1"/>
    <cellStyle name="60% - Accent6 2" xfId="171" xr:uid="{3DC7F0CB-A5DC-4063-8DD6-E51B6B284BE4}"/>
    <cellStyle name="a_Calc_Input_Num" xfId="80" xr:uid="{31C5F7DF-B659-46DE-BC08-99E9262F1BB9}"/>
    <cellStyle name="Accent1" xfId="19" builtinId="29" customBuiltin="1"/>
    <cellStyle name="Accent1 2" xfId="172" xr:uid="{2A3638DE-1462-4008-909B-53AD3EAA9401}"/>
    <cellStyle name="Accent2" xfId="23" builtinId="33" customBuiltin="1"/>
    <cellStyle name="Accent2 2" xfId="173" xr:uid="{11F865BE-7E59-42EC-8A48-DFB12DB33456}"/>
    <cellStyle name="Accent3" xfId="27" builtinId="37" customBuiltin="1"/>
    <cellStyle name="Accent3 2" xfId="174" xr:uid="{B311A92C-3DCF-4BA1-B00D-7FE84B6C806E}"/>
    <cellStyle name="Accent4" xfId="31" builtinId="41" customBuiltin="1"/>
    <cellStyle name="Accent4 2" xfId="175" xr:uid="{32931DEE-3A3B-4230-AE40-5A74593DC117}"/>
    <cellStyle name="Accent5" xfId="35" builtinId="45" customBuiltin="1"/>
    <cellStyle name="Accent5 2" xfId="176" xr:uid="{C278D73F-5BA2-4B88-8FF8-E27A53FE97F0}"/>
    <cellStyle name="Accent6" xfId="39" builtinId="49" customBuiltin="1"/>
    <cellStyle name="Accent6 2" xfId="177" xr:uid="{E0781750-2998-44AD-9326-F2641755730E}"/>
    <cellStyle name="Bad" xfId="8" builtinId="27" customBuiltin="1"/>
    <cellStyle name="Bad 2" xfId="178" xr:uid="{295CAB9A-048F-4832-BE8F-5A68D6518E74}"/>
    <cellStyle name="Calculation" xfId="12" builtinId="22" customBuiltin="1"/>
    <cellStyle name="Calculation 2" xfId="179" xr:uid="{3B5426F1-875A-46DE-ADD9-136A7FFD3FDB}"/>
    <cellStyle name="Check Cell" xfId="14" builtinId="23" customBuiltin="1"/>
    <cellStyle name="Check Cell 2" xfId="180" xr:uid="{039E09C9-09C5-48CF-A959-33D0D60FB5BC}"/>
    <cellStyle name="Comma 10" xfId="225" xr:uid="{AC5137BE-0E24-4DAA-80AD-20C5EBEB0106}"/>
    <cellStyle name="Comma 132" xfId="66" xr:uid="{40C72466-0EC7-49BB-803E-65FF764F924D}"/>
    <cellStyle name="Comma 132 2" xfId="137" xr:uid="{AC413D72-36B7-45A3-B34A-10FA5F8D9B09}"/>
    <cellStyle name="Comma 132 2 2" xfId="205" xr:uid="{C4F77591-B2DD-475D-82D1-2F2C8C4EC659}"/>
    <cellStyle name="Comma 132 2 2 2" xfId="244" xr:uid="{A8CF30C7-51AF-4242-A638-14978E087836}"/>
    <cellStyle name="Comma 132 2 3" xfId="234" xr:uid="{72907A59-6873-4D1D-B0D1-1859571B7EA9}"/>
    <cellStyle name="Comma 132 3" xfId="206" xr:uid="{8902A0E5-E2C2-4F9F-8402-E461922BA588}"/>
    <cellStyle name="Comma 132 3 2" xfId="245" xr:uid="{FA5A3321-FD00-4447-B11A-BD0872A46FA3}"/>
    <cellStyle name="Comma 132 4" xfId="231" xr:uid="{213CBD9B-B653-4D87-8489-798228DD8B60}"/>
    <cellStyle name="Comma 2" xfId="52" xr:uid="{8AF23CD5-6088-4FA2-9AF1-B97882C3C898}"/>
    <cellStyle name="Comma 2 2" xfId="58" xr:uid="{50AEF8A4-AB34-4ACC-AEE0-68BD67A1D3A3}"/>
    <cellStyle name="Comma 2 2 2" xfId="138" xr:uid="{7B70C3BB-BE76-4B95-9985-77FD4DBA3995}"/>
    <cellStyle name="Comma 2 2 2 2" xfId="207" xr:uid="{E4E761B8-6FA8-440D-B9F6-6F6B24D8D4FD}"/>
    <cellStyle name="Comma 2 2 2 2 2" xfId="246" xr:uid="{87FDF2A4-1A98-4E49-9087-8ACBD66D0F8E}"/>
    <cellStyle name="Comma 2 2 2 3" xfId="235" xr:uid="{DF9729BB-8102-4E8F-A926-6D23740C40EB}"/>
    <cellStyle name="Comma 2 2 3" xfId="208" xr:uid="{11E6C339-615F-4028-89D6-5023E97C7766}"/>
    <cellStyle name="Comma 2 2 3 2" xfId="247" xr:uid="{3203E4A9-9F1D-434E-A705-7BDF9468B5DA}"/>
    <cellStyle name="Comma 2 2 4" xfId="228" xr:uid="{8A5E9977-C62A-43D0-B084-402DFA024990}"/>
    <cellStyle name="Comma 2 3" xfId="61" xr:uid="{ABE52D93-0888-4BA7-AF9A-A75EF942F5C2}"/>
    <cellStyle name="Comma 2 3 2" xfId="139" xr:uid="{4A089A88-59BB-4A25-A0B5-843BB7B36980}"/>
    <cellStyle name="Comma 2 3 2 2" xfId="209" xr:uid="{E707CA42-564F-4426-A46B-6AC48EBEC320}"/>
    <cellStyle name="Comma 2 3 2 2 2" xfId="248" xr:uid="{A1F95851-C582-4058-B1AD-9A2CFFE65FAF}"/>
    <cellStyle name="Comma 2 3 2 3" xfId="236" xr:uid="{7BA8B336-1D57-4249-99AC-06131CC54F6F}"/>
    <cellStyle name="Comma 2 3 3" xfId="210" xr:uid="{ED607DE6-F331-4164-9A99-070E7D98D6BE}"/>
    <cellStyle name="Comma 2 3 3 2" xfId="249" xr:uid="{E34CF044-F74E-4602-9C0D-8649E2D896AE}"/>
    <cellStyle name="Comma 2 3 4" xfId="230" xr:uid="{410E95E7-97E8-4295-A24C-AF81622D4D0C}"/>
    <cellStyle name="Comma 2 4" xfId="86" xr:uid="{C40295F1-B2AD-464D-9D1E-7A6133761C8E}"/>
    <cellStyle name="Comma 2 5" xfId="108" xr:uid="{C76E3182-7030-4CEB-8E97-24B3895C3496}"/>
    <cellStyle name="Comma 2 6" xfId="140" xr:uid="{3346DEDC-D66B-4F7E-A53A-ADACF79CD4F6}"/>
    <cellStyle name="Comma 2 6 2" xfId="211" xr:uid="{F00FA20D-C639-429F-9704-CA9FE088CBC6}"/>
    <cellStyle name="Comma 2 6 2 2" xfId="250" xr:uid="{57874158-2F0A-47FB-BA6A-29C357AFA3EF}"/>
    <cellStyle name="Comma 2 6 3" xfId="237" xr:uid="{FA0832A6-F7B4-45D0-80D0-BEC012DB974D}"/>
    <cellStyle name="Comma 2 7" xfId="212" xr:uid="{46765395-B6D0-4FD2-9313-977F1020806E}"/>
    <cellStyle name="Comma 2 7 2" xfId="251" xr:uid="{163ACC37-EDD2-47EA-9A6E-2A13B9B49B3F}"/>
    <cellStyle name="Comma 2 8" xfId="226" xr:uid="{D945DB90-042C-419B-B103-BE5E7A0E2B77}"/>
    <cellStyle name="Comma 3" xfId="57" xr:uid="{F7FD832A-A354-472C-936E-9F50B16715DC}"/>
    <cellStyle name="Comma 3 2" xfId="87" xr:uid="{B88B664E-488E-4F54-9B06-84DAB7801ABB}"/>
    <cellStyle name="Comma 3 3" xfId="109" xr:uid="{2D3AEEEC-4DB9-4839-AA4F-66D8842E11B4}"/>
    <cellStyle name="Comma 3 4" xfId="141" xr:uid="{F269665B-4D16-48C6-98A1-6484E8D159E0}"/>
    <cellStyle name="Comma 3 4 2" xfId="213" xr:uid="{4096A443-3C77-4356-AFEF-526F14E1F8DC}"/>
    <cellStyle name="Comma 3 4 2 2" xfId="252" xr:uid="{9CA1F310-D09B-439B-8F7C-FC4469B81836}"/>
    <cellStyle name="Comma 3 4 3" xfId="238" xr:uid="{C2A989E0-EC75-4964-BB16-D4FA30EF4B82}"/>
    <cellStyle name="Comma 3 5" xfId="214" xr:uid="{CB1A0CE0-035B-43DA-862F-7C50A807C10D}"/>
    <cellStyle name="Comma 3 5 2" xfId="253" xr:uid="{733FCDF6-EEE5-4755-BDCD-C063E44E592F}"/>
    <cellStyle name="Comma 3 6" xfId="227" xr:uid="{8A519884-9D45-4DC8-915D-043D8CAD6DB7}"/>
    <cellStyle name="Comma 4" xfId="59" xr:uid="{072BE6DC-5257-4258-98A8-0ED4881BA792}"/>
    <cellStyle name="Comma 4 2" xfId="110" xr:uid="{1547B208-FEA0-470F-B852-528F8AF31DED}"/>
    <cellStyle name="Comma 4 3" xfId="142" xr:uid="{30F63023-1B11-495E-A9B1-9FA0C329E6DD}"/>
    <cellStyle name="Comma 4 3 2" xfId="215" xr:uid="{05196144-0544-41AC-B827-A4867FA979E8}"/>
    <cellStyle name="Comma 4 3 2 2" xfId="254" xr:uid="{EC598573-894A-4874-941B-BF858D41889F}"/>
    <cellStyle name="Comma 4 3 3" xfId="239" xr:uid="{86C3D2E7-A10A-46F1-A560-0428A38625F3}"/>
    <cellStyle name="Comma 4 4" xfId="216" xr:uid="{13AD1EC1-C75C-4A8C-AEDE-5AED766DE9C8}"/>
    <cellStyle name="Comma 4 4 2" xfId="255" xr:uid="{D097B279-B3E6-4873-97AE-B22A6062E564}"/>
    <cellStyle name="Comma 4 5" xfId="229" xr:uid="{1C77EC46-2ED5-49DF-9118-C2BA9266085C}"/>
    <cellStyle name="Comma 5" xfId="71" xr:uid="{D653EA98-CE1D-4D0D-99DB-637D70AAA33E}"/>
    <cellStyle name="Comma 5 2" xfId="143" xr:uid="{B673270F-D233-457F-8134-0BBDB90DF516}"/>
    <cellStyle name="Comma 5 2 2" xfId="217" xr:uid="{7A0E38A8-7762-4892-89BB-789F87B5776A}"/>
    <cellStyle name="Comma 5 2 2 2" xfId="256" xr:uid="{84D993AA-D0B2-4A3E-A42D-440BA82BC5D8}"/>
    <cellStyle name="Comma 5 2 3" xfId="240" xr:uid="{95EAC7D4-A052-4C93-B1DF-DB30404C04CF}"/>
    <cellStyle name="Comma 5 3" xfId="218" xr:uid="{57875FC0-E3F6-4F59-941E-C3F1215FFCBB}"/>
    <cellStyle name="Comma 5 3 2" xfId="257" xr:uid="{F99473DF-CF52-47BD-8A5B-ADB03CF31B08}"/>
    <cellStyle name="Comma 5 4" xfId="232" xr:uid="{EEDEDE52-F69D-4E90-A920-0DB1DC447ABB}"/>
    <cellStyle name="Comma 6" xfId="129" xr:uid="{A1A16A82-5FEF-4C46-9F57-5974605FE37E}"/>
    <cellStyle name="Comma 6 2" xfId="144" xr:uid="{8655CC4A-483F-4BF4-BE09-B581ABD8B621}"/>
    <cellStyle name="Comma 6 2 2" xfId="219" xr:uid="{C3B78C8D-6422-48BC-AD55-817DB8F528C9}"/>
    <cellStyle name="Comma 6 2 2 2" xfId="258" xr:uid="{E52018C3-B5F8-4CFC-9226-C0D4F0828AA4}"/>
    <cellStyle name="Comma 6 2 3" xfId="241" xr:uid="{2D23B2EE-6752-43FD-BDDB-15EA3510E613}"/>
    <cellStyle name="Comma 6 3" xfId="220" xr:uid="{D651758A-145A-4371-8529-05A650C17CD9}"/>
    <cellStyle name="Comma 6 3 2" xfId="259" xr:uid="{AD2DE3D8-F913-4E4A-81E3-8F368D240159}"/>
    <cellStyle name="Comma 6 4" xfId="233" xr:uid="{D801F6C0-4D02-4187-B039-A88DB1C1751C}"/>
    <cellStyle name="Comma 7" xfId="145" xr:uid="{7DB4683E-60AA-4CFF-9EA1-F3AB52B9A225}"/>
    <cellStyle name="Comma 7 2" xfId="221" xr:uid="{E63E52DF-02B4-43C9-BA12-2F193DA0EC91}"/>
    <cellStyle name="Comma 7 2 2" xfId="260" xr:uid="{E72C948B-759F-40F5-8234-8DCD9CE3979F}"/>
    <cellStyle name="Comma 7 3" xfId="242" xr:uid="{E8ECAD7D-51B1-4B52-8E6D-08FEFA4FE144}"/>
    <cellStyle name="Comma 8" xfId="146" xr:uid="{C35D79F6-7DDC-4E41-8B5A-E413C709EA47}"/>
    <cellStyle name="Comma 8 2" xfId="222" xr:uid="{98A7F92A-32C7-4C4E-A882-F332840A39A9}"/>
    <cellStyle name="Comma 8 2 2" xfId="261" xr:uid="{AC689D0B-D4E4-45E1-8C46-BC6C6008A34D}"/>
    <cellStyle name="Comma 8 3" xfId="243" xr:uid="{7876A3D3-B661-4229-B3BA-DF48AD7519F6}"/>
    <cellStyle name="Comma 9" xfId="223" xr:uid="{EB7EC8E5-ECEB-45A7-BC30-039B7C1309CE}"/>
    <cellStyle name="Comma 9 2" xfId="262" xr:uid="{59F20ECC-B3BF-4AE6-A6FB-3008F7D5EF0F}"/>
    <cellStyle name="Currency 2" xfId="263" xr:uid="{94BDD8A7-B225-4B8A-BC2B-BD32C5B4A33B}"/>
    <cellStyle name="Explanatory Text" xfId="17" builtinId="53" customBuiltin="1"/>
    <cellStyle name="Explanatory Text 2" xfId="181" xr:uid="{1D07EB87-93B6-4385-9990-B752C82191EA}"/>
    <cellStyle name="Fixed Data" xfId="224" xr:uid="{67C91D0F-1D2F-480A-A983-EC4767141DE8}"/>
    <cellStyle name="Followed Hyperlink 2" xfId="182" xr:uid="{C7A478D4-BE5F-4EE5-8549-AC99ADCC06D0}"/>
    <cellStyle name="Good" xfId="7" builtinId="26" customBuiltin="1"/>
    <cellStyle name="Good 2" xfId="183" xr:uid="{AE97CC59-5B05-4858-B475-68C090464B4E}"/>
    <cellStyle name="Heading" xfId="264" xr:uid="{17E86C04-3BD8-4485-9EAA-096B7F3843DE}"/>
    <cellStyle name="Heading 1" xfId="3" builtinId="16" customBuiltin="1"/>
    <cellStyle name="Heading 1 2" xfId="111" xr:uid="{C6125453-9B83-4BD2-84A6-9A498A336FC1}"/>
    <cellStyle name="Heading 1 2 2" xfId="112" xr:uid="{DA03877E-AE14-42CE-A1C7-F30D602A3378}"/>
    <cellStyle name="Heading 1 2 3" xfId="113" xr:uid="{E0A4B7A3-FB95-43C0-92D0-325C36409DAA}"/>
    <cellStyle name="Heading 1 2 4" xfId="184" xr:uid="{538E71F6-7B43-437E-90E1-AD807FE32C73}"/>
    <cellStyle name="Heading 1 3" xfId="107" xr:uid="{F98D88EA-D528-4F01-9DB9-E1AAA975ABEF}"/>
    <cellStyle name="Heading 1 4" xfId="185" xr:uid="{AFB977D3-098F-4362-9051-12DAE20B5490}"/>
    <cellStyle name="Heading 2" xfId="4" builtinId="17" customBuiltin="1"/>
    <cellStyle name="Heading 2 2" xfId="114" xr:uid="{926CF32C-EE07-43B1-B050-7EF7D175E252}"/>
    <cellStyle name="Heading 2 2 2" xfId="186" xr:uid="{38ED5473-FBDD-4086-A69A-F53118737735}"/>
    <cellStyle name="Heading 2 3" xfId="187" xr:uid="{4E3538D1-E22F-4003-AA63-C2E25CB4E2E6}"/>
    <cellStyle name="Heading 3" xfId="5" builtinId="18" customBuiltin="1"/>
    <cellStyle name="Heading 3 2" xfId="188" xr:uid="{3FD53733-D0AA-44C6-83C9-C50006008232}"/>
    <cellStyle name="Heading 3 3" xfId="189" xr:uid="{84F3B4ED-2D91-4D4B-BCC8-C006720DB20D}"/>
    <cellStyle name="Heading 4" xfId="6" builtinId="19" customBuiltin="1"/>
    <cellStyle name="Heading 4 2" xfId="190" xr:uid="{89565E13-5BED-4F34-97D3-50469EB65E7E}"/>
    <cellStyle name="Hyperlink" xfId="1" builtinId="8"/>
    <cellStyle name="Hyperlink 2" xfId="60" xr:uid="{C809C4B4-7BB1-4AA1-B26A-0EDEF2F33B41}"/>
    <cellStyle name="Hyperlink 2 2" xfId="74" xr:uid="{B06801EB-F551-4DD8-AECF-59FED03CE911}"/>
    <cellStyle name="Hyperlink 2 2 2" xfId="88" xr:uid="{065694DB-BD68-42EE-9801-62C4B77F93B6}"/>
    <cellStyle name="Hyperlink 2 3" xfId="81" xr:uid="{13BB8A60-9439-40AF-8076-B6EF8AA5849E}"/>
    <cellStyle name="Hyperlink 2 3 2" xfId="89" xr:uid="{5E2F2FAB-DB01-47FC-8662-68E63A2E8AF6}"/>
    <cellStyle name="Hyperlink 2 4" xfId="90" xr:uid="{031F816D-4760-444D-8D95-7547D9E19DF5}"/>
    <cellStyle name="Hyperlink 2 5" xfId="116" xr:uid="{A63C61E6-9CB8-4CE9-A4EE-43F24E6AA4A3}"/>
    <cellStyle name="Hyperlink 2 6" xfId="151" xr:uid="{CA7AD87E-28E4-42CF-BD30-1907122779AD}"/>
    <cellStyle name="Hyperlink 2 7" xfId="191" xr:uid="{A0C8100B-2C66-46E5-B0EE-E783069A3CC2}"/>
    <cellStyle name="Hyperlink 3" xfId="70" xr:uid="{927A4582-0B0A-4D66-B8E3-CA54624EFBA0}"/>
    <cellStyle name="Hyperlink 3 2" xfId="131" xr:uid="{55D45B0C-0BDC-4674-A727-253A22853714}"/>
    <cellStyle name="Hyperlink 3 3" xfId="192" xr:uid="{A2059DDC-DAA9-4AF2-823E-4519DD06E847}"/>
    <cellStyle name="Hyperlink 4" xfId="91" xr:uid="{6D304784-51CA-447D-9019-35A0F75074F8}"/>
    <cellStyle name="Hyperlink 4 2" xfId="133" xr:uid="{3F0346EE-6265-4196-B6E3-E430A80BCBC0}"/>
    <cellStyle name="Hyperlink 4 2 2 2" xfId="153" xr:uid="{3C830C4F-F066-46B2-9AC4-71D5580A1629}"/>
    <cellStyle name="Hyperlink 5" xfId="115" xr:uid="{28E94352-F121-40F9-88D2-158C25F6335D}"/>
    <cellStyle name="Hyperlink 6" xfId="147" xr:uid="{7CF1010D-CC18-4A63-A97F-0CAF38CA430F}"/>
    <cellStyle name="Hyperlink 7" xfId="193" xr:uid="{7AFEAA47-971F-41F9-AB5D-9E973D2CCF1D}"/>
    <cellStyle name="Hyperlink 8" xfId="49" xr:uid="{B6B30751-2711-4EFE-9E26-5910FB5D9197}"/>
    <cellStyle name="Input" xfId="10" builtinId="20" customBuiltin="1"/>
    <cellStyle name="Input 2" xfId="194" xr:uid="{5863E379-6F78-43DC-8141-C0AF6947950F}"/>
    <cellStyle name="Linked Cell" xfId="13" builtinId="24" customBuiltin="1"/>
    <cellStyle name="Linked Cell 2" xfId="195" xr:uid="{11D462F4-CB08-4767-8658-EAF3A76A8A63}"/>
    <cellStyle name="Muted cell" xfId="266" xr:uid="{0809F005-98AC-4542-BE5C-CE7D3A06D807}"/>
    <cellStyle name="Neutral" xfId="9" builtinId="28" customBuiltin="1"/>
    <cellStyle name="Neutral 2" xfId="196" xr:uid="{9D434001-1E28-49C0-8AF5-44B3EF82DB98}"/>
    <cellStyle name="Normal" xfId="0" builtinId="0"/>
    <cellStyle name="Normal - Style1" xfId="54" xr:uid="{99631597-4316-4124-910B-31894D35D7C7}"/>
    <cellStyle name="Normal 10" xfId="130" xr:uid="{42C7F152-30C0-44AC-BA7D-38B672D2920B}"/>
    <cellStyle name="Normal 10 2 2" xfId="148" xr:uid="{18D1948B-A19C-4AF6-ACE8-AB5D780E8355}"/>
    <cellStyle name="Normal 10 2 2 2 2" xfId="152" xr:uid="{991B01D7-FFE3-4533-A96D-D13A578B7372}"/>
    <cellStyle name="Normal 11" xfId="136" xr:uid="{21FD14DD-FDCE-4FBE-BAB0-4764389A58AC}"/>
    <cellStyle name="Normal 12" xfId="197" xr:uid="{75AC1C1A-8F6D-46E7-B63D-7C28D629DD64}"/>
    <cellStyle name="Normal 16 2 2" xfId="76" xr:uid="{8FC08A17-3EF5-4425-B56B-1144C591037C}"/>
    <cellStyle name="Normal 164" xfId="55" xr:uid="{A969BA89-22C3-4887-A3B4-50687B89D093}"/>
    <cellStyle name="Normal 165" xfId="56" xr:uid="{07BCA076-2888-46A2-B8CC-5D983E85A83F}"/>
    <cellStyle name="Normal 167" xfId="63" xr:uid="{4554575A-C729-4897-AA4D-2260A2FBA263}"/>
    <cellStyle name="Normal 18 2" xfId="75" xr:uid="{9E87267F-7345-45BB-8B40-21A6A818C2BB}"/>
    <cellStyle name="Normal 2" xfId="53" xr:uid="{A5A1394A-6770-4C1C-8097-AF6998E20F93}"/>
    <cellStyle name="Normal 2 10" xfId="48" xr:uid="{DFE315F8-83B2-45CD-B85E-9FE68730BD7D}"/>
    <cellStyle name="Normal 2 2" xfId="44" xr:uid="{7FF325EC-A6A6-4BD3-B9FC-9A590027E878}"/>
    <cellStyle name="Normal 2 2 10" xfId="62" xr:uid="{88124DC6-DB94-4367-922C-716BFA81520D}"/>
    <cellStyle name="Normal 2 2 2" xfId="77" xr:uid="{691D958D-C9BF-43F8-9716-10BC1E9247E2}"/>
    <cellStyle name="Normal 2 2 2 2" xfId="119" xr:uid="{141C8C81-7484-4F87-B6F9-EB2113C6D699}"/>
    <cellStyle name="Normal 2 2 2 6" xfId="67" xr:uid="{D2EB28C3-DB46-4468-8595-03053CA1EEEA}"/>
    <cellStyle name="Normal 2 2 3" xfId="78" xr:uid="{FDA62599-E2BF-417E-8D50-6EE11D250531}"/>
    <cellStyle name="Normal 2 2 4" xfId="79" xr:uid="{DCC5BBBF-622F-47C7-842B-A5A5BB6F85E2}"/>
    <cellStyle name="Normal 2 2 5" xfId="72" xr:uid="{777FDB77-09E2-477B-909C-6A8A3A0DA454}"/>
    <cellStyle name="Normal 2 2 6" xfId="82" xr:uid="{02B197DB-7077-4FED-82C7-4DA2F5E9CBF4}"/>
    <cellStyle name="Normal 2 2 7" xfId="92" xr:uid="{25E8A3B5-16E6-4903-892B-46387756BEF9}"/>
    <cellStyle name="Normal 2 2 8" xfId="118" xr:uid="{F0DB0316-45DE-4786-BD9E-2DF8749F9148}"/>
    <cellStyle name="Normal 2 23 2" xfId="64" xr:uid="{48456378-D8E1-47F4-8A44-345C3A542090}"/>
    <cellStyle name="Normal 2 3" xfId="69" xr:uid="{6B63688D-1E59-4414-B866-3C1A694AED45}"/>
    <cellStyle name="Normal 2 3 2" xfId="83" xr:uid="{11864A3B-ED08-4434-B39D-750D3FFA7F9D}"/>
    <cellStyle name="Normal 2 3 3" xfId="93" xr:uid="{3EEFB3E0-AE99-4D92-B697-3BF2F3D8D2A7}"/>
    <cellStyle name="Normal 2 3 4" xfId="120" xr:uid="{5DAC0367-63DE-435D-BE42-7C832A6DD0F3}"/>
    <cellStyle name="Normal 2 4" xfId="94" xr:uid="{7B66EF87-2A38-49E8-8FA2-B6E3C960A638}"/>
    <cellStyle name="Normal 2 4 2" xfId="134" xr:uid="{3832E1BE-40DF-49F2-A8F6-B197A216D022}"/>
    <cellStyle name="Normal 2 5" xfId="149" xr:uid="{A0B100CC-E906-4C39-9F9A-A66A9EDC0DF9}"/>
    <cellStyle name="Normal 3" xfId="73" xr:uid="{1091E22A-922F-4E35-AE05-0CBBE221BD3D}"/>
    <cellStyle name="Normal 3 14 2" xfId="65" xr:uid="{0335D03E-2A02-4414-820C-6949AC98947C}"/>
    <cellStyle name="Normal 3 2" xfId="95" xr:uid="{92E2D398-716D-428A-9C9E-658AE4343CBA}"/>
    <cellStyle name="Normal 3 2 2" xfId="43" xr:uid="{02CC959C-A5A1-46AB-8E45-B800E3B88961}"/>
    <cellStyle name="Normal 3 2 2 2" xfId="96" xr:uid="{5970AFBD-6FBB-4F20-90FD-19D320CE7213}"/>
    <cellStyle name="Normal 3 2 2 3" xfId="123" xr:uid="{96B4E1E7-7165-4A70-94A4-600C2FF7C003}"/>
    <cellStyle name="Normal 3 2 3" xfId="124" xr:uid="{F55CD088-1F31-47C4-8D72-19157F4A7236}"/>
    <cellStyle name="Normal 3 2 4" xfId="122" xr:uid="{8D768455-9208-4102-A0DC-C3CC8A035E2B}"/>
    <cellStyle name="Normal 3 3" xfId="97" xr:uid="{FAC1DAE7-31C9-491E-B889-D89195860112}"/>
    <cellStyle name="Normal 3 4" xfId="121" xr:uid="{F6B8FC93-6241-41B6-9E68-ED714E306B1A}"/>
    <cellStyle name="Normal 3 5" xfId="198" xr:uid="{11ABBA48-6219-4E6D-9F15-7B4DFF185926}"/>
    <cellStyle name="Normal 4" xfId="98" xr:uid="{E517DE62-7F5E-4708-A65E-B4549566C486}"/>
    <cellStyle name="Normal 4 2" xfId="99" xr:uid="{288FF181-238E-4599-80E5-D7731C1B657C}"/>
    <cellStyle name="Normal 4 3" xfId="100" xr:uid="{2A03A861-70E5-4A05-86A5-73B51DB745B1}"/>
    <cellStyle name="Normal 4 4" xfId="199" xr:uid="{C82F0C7D-892D-462D-B502-7C2CA580E89A}"/>
    <cellStyle name="Normal 5" xfId="101" xr:uid="{7ECEEB11-21D2-4E06-B84A-7589111201A6}"/>
    <cellStyle name="Normal 5 2" xfId="200" xr:uid="{6E77991C-A108-4D1D-B59F-7A5E03C84D2E}"/>
    <cellStyle name="Normal 56" xfId="45" xr:uid="{5FF8BEDF-75B6-48CF-9AA1-DEE0752AD906}"/>
    <cellStyle name="Normal 6" xfId="105" xr:uid="{1EDB8735-C9BB-4A86-8C83-7C65FAF93AA2}"/>
    <cellStyle name="Normal 6 2" xfId="132" xr:uid="{E96A4275-8D9C-4CB3-9FC6-8142EE9FC8AF}"/>
    <cellStyle name="Normal 7" xfId="106" xr:uid="{C17F02BA-CA1F-4CE1-87F3-6BCAD26EC458}"/>
    <cellStyle name="Normal 8" xfId="84" xr:uid="{45ACF929-F8F8-4862-BCD4-21EC0A8C1F87}"/>
    <cellStyle name="Normal 83" xfId="50" xr:uid="{C662F197-01BD-4910-873F-DFDBB39B1CE0}"/>
    <cellStyle name="Normal 9" xfId="117" xr:uid="{19A6F824-FE4A-41EA-B5BA-6760C17A7426}"/>
    <cellStyle name="Note" xfId="16" builtinId="10" customBuiltin="1"/>
    <cellStyle name="Output" xfId="11" builtinId="21" customBuiltin="1"/>
    <cellStyle name="Output 2" xfId="201" xr:uid="{95DE9ABE-133F-41E7-9688-9D489120B51E}"/>
    <cellStyle name="Paragraph Han" xfId="125" xr:uid="{C321B4AB-93A0-4275-B59C-D304FE07BA63}"/>
    <cellStyle name="Percent 2" xfId="85" xr:uid="{25A33198-4AC8-4C47-8211-E479620C176F}"/>
    <cellStyle name="Percent 2 14" xfId="47" xr:uid="{46066FE4-409D-4DDA-8592-18D3EAA5940A}"/>
    <cellStyle name="Percent 2 2" xfId="102" xr:uid="{2B93C70B-F79D-447A-9DAE-2ED1C1632A08}"/>
    <cellStyle name="Percent 2 3" xfId="126" xr:uid="{DFE28B60-1CAA-472C-8B8A-E7016FEFF8CB}"/>
    <cellStyle name="Percent 3" xfId="103" xr:uid="{F6D27121-BDA7-4907-B68C-3B067BEB1756}"/>
    <cellStyle name="Percent 3 2" xfId="127" xr:uid="{5421BA39-791E-46F4-BE7C-7B0891F377B1}"/>
    <cellStyle name="Percent 4" xfId="104" xr:uid="{41D348FB-DE70-44AE-89F0-847E502611BD}"/>
    <cellStyle name="Percent 4 2" xfId="128" xr:uid="{A002FDD7-3AEF-4921-9858-64B41A379F23}"/>
    <cellStyle name="Percent 4 3" xfId="135" xr:uid="{263077F2-57B7-4E5F-9918-B4480A986AF3}"/>
    <cellStyle name="Percent 90 3" xfId="68" xr:uid="{E05E3A03-A2E3-469C-BD5D-C9206CAFE04A}"/>
    <cellStyle name="Percent 92" xfId="51" xr:uid="{C5986DC3-6665-4386-83F9-2B8940821722}"/>
    <cellStyle name="Pink Cell" xfId="265" xr:uid="{AEB068AC-FF93-4C25-9FD4-D541F63BA4B4}"/>
    <cellStyle name="Title" xfId="2" builtinId="15" customBuiltin="1"/>
    <cellStyle name="Title 2" xfId="202" xr:uid="{FD4C8A75-7101-4BB8-B0F1-4EBC668E3745}"/>
    <cellStyle name="Total" xfId="18" builtinId="25" customBuiltin="1"/>
    <cellStyle name="Total 2" xfId="203" xr:uid="{7C17AEB6-4AFD-4CBA-84E5-41555514CCD2}"/>
    <cellStyle name="User Inputs" xfId="150" xr:uid="{FB1F2866-7AC6-4052-A47E-07E313177F50}"/>
    <cellStyle name="Warning Text" xfId="15" builtinId="11" customBuiltin="1"/>
    <cellStyle name="Warning Text 2" xfId="204" xr:uid="{E81E6F1E-9DF3-42B1-AEB6-0FDE3D7A8938}"/>
  </cellStyles>
  <dxfs count="218">
    <dxf>
      <font>
        <b val="0"/>
        <i val="0"/>
        <strike val="0"/>
        <condense val="0"/>
        <extend val="0"/>
        <outline val="0"/>
        <shadow val="0"/>
        <u val="none"/>
        <vertAlign val="baseline"/>
        <sz val="11"/>
        <color theme="1"/>
        <name val="Poppins"/>
        <scheme val="none"/>
      </font>
      <alignment horizontal="center" vertical="top"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Poppins"/>
        <scheme val="none"/>
      </font>
      <numFmt numFmtId="4" formatCode="#,##0.00"/>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Poppins"/>
        <scheme val="none"/>
      </font>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Poppins"/>
        <scheme val="none"/>
      </font>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Poppins"/>
        <scheme val="none"/>
      </font>
      <alignment horizontal="center" vertical="top" textRotation="0" wrapText="0"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Poppins"/>
        <scheme val="none"/>
      </font>
      <alignment horizontal="center" vertical="top" textRotation="0" wrapText="0" indent="0" justifyLastLine="0" shrinkToFit="0" readingOrder="0"/>
    </dxf>
    <dxf>
      <font>
        <b/>
        <i val="0"/>
        <strike val="0"/>
        <condense val="0"/>
        <extend val="0"/>
        <outline val="0"/>
        <shadow val="0"/>
        <u val="none"/>
        <vertAlign val="baseline"/>
        <sz val="11"/>
        <color theme="1"/>
        <name val="Poppins"/>
        <scheme val="none"/>
      </font>
      <fill>
        <patternFill patternType="solid">
          <fgColor indexed="64"/>
          <bgColor rgb="FF793763"/>
        </patternFill>
      </fill>
      <alignment horizontal="center" vertical="top" textRotation="0" wrapText="1" indent="0" justifyLastLine="0" shrinkToFit="0" readingOrder="0"/>
    </dxf>
    <dxf>
      <font>
        <b val="0"/>
        <i val="0"/>
        <strike val="0"/>
        <condense val="0"/>
        <extend val="0"/>
        <outline val="0"/>
        <shadow val="0"/>
        <u val="none"/>
        <vertAlign val="baseline"/>
        <sz val="11"/>
        <color theme="1"/>
        <name val="Poppins"/>
        <scheme val="none"/>
      </font>
      <numFmt numFmtId="2" formatCode="0.00"/>
      <alignment horizontal="center" vertical="center" textRotation="0"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Poppins"/>
        <scheme val="none"/>
      </font>
      <numFmt numFmtId="2" formatCode="0.00"/>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Poppins"/>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Poppins"/>
        <scheme val="none"/>
      </font>
      <alignment horizontal="center" vertical="center" textRotation="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Poppins"/>
        <scheme val="none"/>
      </font>
      <alignment horizontal="center" vertical="center" textRotation="0" indent="0" justifyLastLine="0" shrinkToFit="0" readingOrder="0"/>
    </dxf>
    <dxf>
      <font>
        <b/>
        <i val="0"/>
        <strike val="0"/>
        <condense val="0"/>
        <extend val="0"/>
        <outline val="0"/>
        <shadow val="0"/>
        <u val="none"/>
        <vertAlign val="baseline"/>
        <sz val="11"/>
        <color theme="1"/>
        <name val="Poppins"/>
        <scheme val="none"/>
      </font>
      <fill>
        <patternFill patternType="solid">
          <fgColor indexed="64"/>
          <bgColor rgb="FF793763"/>
        </patternFill>
      </fill>
      <alignment horizontal="center" vertical="center" textRotation="0" wrapText="0" indent="0" justifyLastLine="0" shrinkToFit="0" readingOrder="0"/>
    </dxf>
    <dxf>
      <alignment horizontal="center" vertical="bottom" textRotation="0" indent="0" justifyLastLine="0" shrinkToFit="0" readingOrder="0"/>
    </dxf>
    <dxf>
      <font>
        <b val="0"/>
        <i val="0"/>
        <strike val="0"/>
        <condense val="0"/>
        <extend val="0"/>
        <outline val="0"/>
        <shadow val="0"/>
        <u val="none"/>
        <vertAlign val="baseline"/>
        <sz val="11"/>
        <color theme="1"/>
        <name val="Poppins"/>
        <scheme val="none"/>
      </font>
      <alignment horizontal="center" vertical="bottom" textRotation="0" indent="0" justifyLastLine="0" shrinkToFit="0" readingOrder="0"/>
    </dxf>
    <dxf>
      <font>
        <b val="0"/>
        <i val="0"/>
        <strike val="0"/>
        <condense val="0"/>
        <extend val="0"/>
        <outline val="0"/>
        <shadow val="0"/>
        <u val="none"/>
        <vertAlign val="baseline"/>
        <sz val="11"/>
        <color theme="1"/>
        <name val="Poppins"/>
        <scheme val="none"/>
      </font>
      <alignment horizontal="center" vertical="bottom" textRotation="0" indent="0" justifyLastLine="0" shrinkToFit="0" readingOrder="0"/>
    </dxf>
    <dxf>
      <font>
        <b/>
        <i val="0"/>
        <strike val="0"/>
        <condense val="0"/>
        <extend val="0"/>
        <outline val="0"/>
        <shadow val="0"/>
        <u val="none"/>
        <vertAlign val="baseline"/>
        <sz val="11"/>
        <color theme="1"/>
        <name val="Poppins"/>
        <scheme val="none"/>
      </font>
      <fill>
        <patternFill patternType="solid">
          <fgColor indexed="64"/>
          <bgColor rgb="FF793763"/>
        </patternFill>
      </fill>
      <alignment horizontal="center" vertical="center" textRotation="0" wrapText="0" indent="0" justifyLastLine="0" shrinkToFit="0" readingOrder="0"/>
    </dxf>
    <dxf>
      <font>
        <strike val="0"/>
        <outline val="0"/>
        <shadow val="0"/>
        <u val="none"/>
        <vertAlign val="baseline"/>
        <sz val="11"/>
        <color rgb="FF000000"/>
        <name val="Poppins"/>
        <scheme val="none"/>
      </font>
      <fill>
        <patternFill>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rgb="FF000000"/>
        <name val="Poppins"/>
        <scheme val="none"/>
      </font>
      <fill>
        <patternFill>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rgb="FF000000"/>
        <name val="Poppins"/>
        <scheme val="none"/>
      </font>
      <fill>
        <patternFill>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rgb="FF000000"/>
        <name val="Poppins"/>
        <scheme val="none"/>
      </font>
      <fill>
        <patternFill>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rgb="FF000000"/>
        <name val="Poppins"/>
        <scheme val="none"/>
      </font>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Poppins"/>
        <scheme val="none"/>
      </font>
      <fill>
        <patternFill patternType="solid">
          <fgColor indexed="64"/>
          <bgColor rgb="FF793763"/>
        </patternFill>
      </fill>
      <alignment horizontal="center" vertical="top" textRotation="0" wrapText="1" indent="0" justifyLastLine="0" shrinkToFit="0" readingOrder="0"/>
    </dxf>
    <dxf>
      <font>
        <strike val="0"/>
        <outline val="0"/>
        <shadow val="0"/>
        <u val="none"/>
        <vertAlign val="baseline"/>
        <sz val="11"/>
        <color theme="1"/>
        <name val="Poppins"/>
        <scheme val="none"/>
      </font>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Poppins"/>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Poppins"/>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Poppins"/>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color theme="1"/>
        <name val="Poppins"/>
        <scheme val="none"/>
      </font>
    </dxf>
    <dxf>
      <border>
        <bottom style="thin">
          <color indexed="64"/>
        </bottom>
      </border>
    </dxf>
    <dxf>
      <font>
        <b val="0"/>
        <i val="0"/>
        <strike val="0"/>
        <condense val="0"/>
        <extend val="0"/>
        <outline val="0"/>
        <shadow val="0"/>
        <u val="none"/>
        <vertAlign val="baseline"/>
        <sz val="11"/>
        <color theme="1"/>
        <name val="Poppins"/>
        <scheme val="none"/>
      </font>
      <fill>
        <patternFill patternType="solid">
          <fgColor indexed="64"/>
          <bgColor rgb="FF793763"/>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Poppins"/>
        <scheme val="none"/>
      </font>
      <numFmt numFmtId="166" formatCode="0.0"/>
      <alignment horizontal="center" vertical="bottom" textRotation="0" wrapText="0"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11"/>
        <color theme="1"/>
        <name val="Poppins"/>
        <scheme val="none"/>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Poppins"/>
        <scheme val="none"/>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Poppins"/>
        <scheme val="none"/>
      </font>
      <border diagonalUp="0" diagonalDown="0" outline="0">
        <left style="medium">
          <color indexed="64"/>
        </left>
        <right/>
        <top/>
        <bottom/>
      </border>
    </dxf>
    <dxf>
      <font>
        <b val="0"/>
        <i val="0"/>
        <strike val="0"/>
        <condense val="0"/>
        <extend val="0"/>
        <outline val="0"/>
        <shadow val="0"/>
        <u val="none"/>
        <vertAlign val="baseline"/>
        <sz val="11"/>
        <color rgb="FF000000"/>
        <name val="Poppins"/>
        <scheme val="none"/>
      </font>
    </dxf>
    <dxf>
      <font>
        <b/>
        <i val="0"/>
        <strike val="0"/>
        <condense val="0"/>
        <extend val="0"/>
        <outline val="0"/>
        <shadow val="0"/>
        <u val="none"/>
        <vertAlign val="baseline"/>
        <sz val="11"/>
        <color theme="1"/>
        <name val="Poppins"/>
        <scheme val="none"/>
      </font>
      <fill>
        <patternFill patternType="solid">
          <fgColor indexed="64"/>
          <bgColor rgb="FF793763"/>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Poppins"/>
        <scheme val="none"/>
      </font>
      <alignment horizontal="center" textRotation="0" indent="0" justifyLastLine="0" shrinkToFit="0" readingOrder="0"/>
    </dxf>
    <dxf>
      <font>
        <b val="0"/>
        <i val="0"/>
        <strike val="0"/>
        <condense val="0"/>
        <extend val="0"/>
        <outline val="0"/>
        <shadow val="0"/>
        <u val="none"/>
        <vertAlign val="baseline"/>
        <sz val="11"/>
        <color theme="1"/>
        <name val="Poppins"/>
        <scheme val="none"/>
      </font>
      <alignment horizontal="center" textRotation="0" indent="0" justifyLastLine="0" shrinkToFit="0" readingOrder="0"/>
    </dxf>
    <dxf>
      <font>
        <b val="0"/>
        <i val="0"/>
        <strike val="0"/>
        <condense val="0"/>
        <extend val="0"/>
        <outline val="0"/>
        <shadow val="0"/>
        <u val="none"/>
        <vertAlign val="baseline"/>
        <sz val="11"/>
        <color theme="1"/>
        <name val="Poppins"/>
        <scheme val="none"/>
      </font>
      <alignment horizontal="center"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Poppins"/>
        <scheme val="none"/>
      </font>
      <alignment horizontal="center" textRotation="0" indent="0" justifyLastLine="0" shrinkToFit="0" readingOrder="0"/>
    </dxf>
    <dxf>
      <font>
        <b/>
        <i val="0"/>
        <strike val="0"/>
        <condense val="0"/>
        <extend val="0"/>
        <outline val="0"/>
        <shadow val="0"/>
        <u val="none"/>
        <vertAlign val="baseline"/>
        <sz val="11"/>
        <color theme="1"/>
        <name val="Poppins"/>
        <scheme val="none"/>
      </font>
      <fill>
        <patternFill patternType="solid">
          <fgColor indexed="64"/>
          <bgColor rgb="FF793763"/>
        </patternFill>
      </fill>
      <alignment horizontal="center" vertical="top" textRotation="0" wrapText="1" indent="0" justifyLastLine="0" shrinkToFit="0" readingOrder="0"/>
    </dxf>
    <dxf>
      <font>
        <strike val="0"/>
        <outline val="0"/>
        <shadow val="0"/>
        <u val="none"/>
        <vertAlign val="baseline"/>
        <sz val="11"/>
        <color rgb="FF000000"/>
        <name val="Poppins"/>
        <scheme val="none"/>
      </font>
      <fill>
        <patternFill>
          <bgColor theme="0"/>
        </patternFill>
      </fill>
      <alignment horizontal="center" vertical="bottom" textRotation="0" wrapText="0"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rgb="FF000000"/>
        <name val="Poppins"/>
        <scheme val="none"/>
      </font>
      <fill>
        <patternFill>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rgb="FF000000"/>
        <name val="Poppins"/>
        <scheme val="none"/>
      </font>
      <fill>
        <patternFill>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rgb="FF000000"/>
        <name val="Poppins"/>
        <scheme val="none"/>
      </font>
      <fill>
        <patternFill>
          <bgColor theme="0"/>
        </patternFill>
      </fill>
      <alignment horizontal="center" vertical="bottom"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rgb="FF000000"/>
        <name val="Poppins"/>
        <scheme val="none"/>
      </font>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Poppins"/>
        <scheme val="none"/>
      </font>
      <fill>
        <patternFill patternType="solid">
          <fgColor indexed="64"/>
          <bgColor rgb="FF793763"/>
        </patternFill>
      </fill>
      <alignment horizontal="center" vertical="top" textRotation="0" wrapText="1" indent="0" justifyLastLine="0" shrinkToFit="0" readingOrder="0"/>
    </dxf>
    <dxf>
      <font>
        <strike val="0"/>
        <outline val="0"/>
        <shadow val="0"/>
        <u val="none"/>
        <vertAlign val="baseline"/>
        <sz val="11"/>
        <color theme="1"/>
        <name val="Poppins"/>
        <scheme val="none"/>
      </font>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Poppins"/>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Poppins"/>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Poppins"/>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color theme="1"/>
        <name val="Poppins"/>
        <scheme val="none"/>
      </font>
    </dxf>
    <dxf>
      <border>
        <bottom style="thin">
          <color indexed="64"/>
        </bottom>
      </border>
    </dxf>
    <dxf>
      <font>
        <b val="0"/>
        <i val="0"/>
        <strike val="0"/>
        <condense val="0"/>
        <extend val="0"/>
        <outline val="0"/>
        <shadow val="0"/>
        <u val="none"/>
        <vertAlign val="baseline"/>
        <sz val="11"/>
        <color theme="1"/>
        <name val="Poppins"/>
        <scheme val="none"/>
      </font>
      <fill>
        <patternFill patternType="solid">
          <fgColor indexed="64"/>
          <bgColor rgb="FF793763"/>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Poppins"/>
        <scheme val="none"/>
      </font>
      <numFmt numFmtId="166" formatCode="0.0"/>
      <alignment horizontal="center" vertical="bottom" textRotation="0" wrapText="0"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11"/>
        <color theme="1"/>
        <name val="Poppins"/>
        <scheme val="none"/>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Poppins"/>
        <scheme val="none"/>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Poppins"/>
        <scheme val="none"/>
      </font>
      <border diagonalUp="0" diagonalDown="0" outline="0">
        <left style="medium">
          <color indexed="64"/>
        </left>
        <right/>
        <top/>
        <bottom/>
      </border>
    </dxf>
    <dxf>
      <font>
        <b val="0"/>
        <i val="0"/>
        <strike val="0"/>
        <condense val="0"/>
        <extend val="0"/>
        <outline val="0"/>
        <shadow val="0"/>
        <u val="none"/>
        <vertAlign val="baseline"/>
        <sz val="11"/>
        <color rgb="FF000000"/>
        <name val="Poppins"/>
        <scheme val="none"/>
      </font>
    </dxf>
    <dxf>
      <font>
        <b/>
        <i val="0"/>
        <strike val="0"/>
        <condense val="0"/>
        <extend val="0"/>
        <outline val="0"/>
        <shadow val="0"/>
        <u val="none"/>
        <vertAlign val="baseline"/>
        <sz val="11"/>
        <color theme="1"/>
        <name val="Poppins"/>
        <scheme val="none"/>
      </font>
      <fill>
        <patternFill patternType="solid">
          <fgColor indexed="64"/>
          <bgColor rgb="FF793763"/>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Poppins"/>
        <scheme val="none"/>
      </font>
      <alignment horizontal="center" textRotation="0" indent="0" justifyLastLine="0" shrinkToFit="0" readingOrder="0"/>
    </dxf>
    <dxf>
      <font>
        <b val="0"/>
        <i val="0"/>
        <strike val="0"/>
        <condense val="0"/>
        <extend val="0"/>
        <outline val="0"/>
        <shadow val="0"/>
        <u val="none"/>
        <vertAlign val="baseline"/>
        <sz val="11"/>
        <color theme="1"/>
        <name val="Poppins"/>
        <scheme val="none"/>
      </font>
      <alignment horizontal="center" textRotation="0" indent="0" justifyLastLine="0" shrinkToFit="0" readingOrder="0"/>
    </dxf>
    <dxf>
      <font>
        <b val="0"/>
        <i val="0"/>
        <strike val="0"/>
        <condense val="0"/>
        <extend val="0"/>
        <outline val="0"/>
        <shadow val="0"/>
        <u val="none"/>
        <vertAlign val="baseline"/>
        <sz val="11"/>
        <color theme="1"/>
        <name val="Poppins"/>
        <scheme val="none"/>
      </font>
      <alignment horizontal="center"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Poppins"/>
        <scheme val="none"/>
      </font>
      <alignment horizontal="center" textRotation="0" indent="0" justifyLastLine="0" shrinkToFit="0" readingOrder="0"/>
    </dxf>
    <dxf>
      <font>
        <b/>
        <i val="0"/>
        <strike val="0"/>
        <condense val="0"/>
        <extend val="0"/>
        <outline val="0"/>
        <shadow val="0"/>
        <u val="none"/>
        <vertAlign val="baseline"/>
        <sz val="11"/>
        <color theme="1"/>
        <name val="Poppins"/>
        <scheme val="none"/>
      </font>
      <fill>
        <patternFill patternType="solid">
          <fgColor indexed="64"/>
          <bgColor rgb="FF793763"/>
        </patternFill>
      </fill>
      <alignment horizontal="center" vertical="top" textRotation="0" wrapText="1" indent="0" justifyLastLine="0" shrinkToFit="0" readingOrder="0"/>
    </dxf>
    <dxf>
      <font>
        <strike val="0"/>
        <outline val="0"/>
        <shadow val="0"/>
        <u val="none"/>
        <vertAlign val="baseline"/>
        <sz val="11"/>
        <color rgb="FF000000"/>
        <name val="Poppins"/>
        <scheme val="none"/>
      </font>
      <fill>
        <patternFill>
          <bgColor theme="0"/>
        </patternFill>
      </fill>
      <alignment horizontal="center" vertical="bottom"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ont>
        <strike val="0"/>
        <outline val="0"/>
        <shadow val="0"/>
        <u val="none"/>
        <vertAlign val="baseline"/>
        <sz val="11"/>
        <color rgb="FF000000"/>
        <name val="Poppins"/>
        <scheme val="none"/>
      </font>
      <fill>
        <patternFill>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rgb="FF000000"/>
        <name val="Poppins"/>
        <scheme val="none"/>
      </font>
      <fill>
        <patternFill>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rgb="FF000000"/>
        <name val="Poppins"/>
        <scheme val="none"/>
      </font>
      <fill>
        <patternFill>
          <bgColor theme="0"/>
        </patternFill>
      </fill>
      <alignment horizontal="center" vertical="bottom" textRotation="0" wrapText="0" indent="0" justifyLastLine="0" shrinkToFit="0" readingOrder="0"/>
      <border diagonalUp="0" diagonalDown="0" outline="0">
        <left style="medium">
          <color indexed="64"/>
        </left>
        <right style="thin">
          <color indexed="64"/>
        </right>
        <top style="thin">
          <color indexed="64"/>
        </top>
        <bottom style="thin">
          <color indexed="64"/>
        </bottom>
      </border>
    </dxf>
    <dxf>
      <font>
        <strike val="0"/>
        <outline val="0"/>
        <shadow val="0"/>
        <u val="none"/>
        <vertAlign val="baseline"/>
        <sz val="11"/>
        <color rgb="FF000000"/>
        <name val="Poppins"/>
        <scheme val="none"/>
      </font>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Poppins"/>
        <scheme val="none"/>
      </font>
      <fill>
        <patternFill patternType="solid">
          <fgColor indexed="64"/>
          <bgColor rgb="FF793763"/>
        </patternFill>
      </fill>
      <alignment horizontal="center" vertical="top" textRotation="0" wrapText="1" indent="0" justifyLastLine="0" shrinkToFit="0" readingOrder="0"/>
    </dxf>
    <dxf>
      <font>
        <strike val="0"/>
        <outline val="0"/>
        <shadow val="0"/>
        <u val="none"/>
        <vertAlign val="baseline"/>
        <sz val="11"/>
        <color theme="1"/>
        <name val="Poppins"/>
        <scheme val="none"/>
      </font>
      <alignment horizontal="center" vertical="bottom" textRotation="0" wrapText="0"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Poppins"/>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Poppins"/>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Poppins"/>
        <scheme val="none"/>
      </font>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Poppins"/>
        <scheme val="none"/>
      </font>
    </dxf>
    <dxf>
      <border>
        <bottom style="thin">
          <color indexed="64"/>
        </bottom>
      </border>
    </dxf>
    <dxf>
      <font>
        <b val="0"/>
        <i val="0"/>
        <strike val="0"/>
        <condense val="0"/>
        <extend val="0"/>
        <outline val="0"/>
        <shadow val="0"/>
        <u val="none"/>
        <vertAlign val="baseline"/>
        <sz val="11"/>
        <color theme="1"/>
        <name val="Poppins"/>
        <scheme val="none"/>
      </font>
      <fill>
        <patternFill patternType="solid">
          <fgColor indexed="64"/>
          <bgColor rgb="FF793763"/>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Poppins"/>
        <scheme val="none"/>
      </font>
      <numFmt numFmtId="166" formatCode="0.0"/>
      <alignment horizontal="center" vertical="bottom" textRotation="0" wrapText="0"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11"/>
        <color theme="1"/>
        <name val="Poppins"/>
        <scheme val="none"/>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Poppins"/>
        <scheme val="none"/>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Poppins"/>
        <scheme val="none"/>
      </font>
      <border diagonalUp="0" diagonalDown="0" outline="0">
        <left style="medium">
          <color indexed="64"/>
        </left>
        <right/>
        <top/>
        <bottom/>
      </border>
    </dxf>
    <dxf>
      <font>
        <b val="0"/>
        <i val="0"/>
        <strike val="0"/>
        <condense val="0"/>
        <extend val="0"/>
        <outline val="0"/>
        <shadow val="0"/>
        <u val="none"/>
        <vertAlign val="baseline"/>
        <sz val="11"/>
        <color rgb="FF000000"/>
        <name val="Poppins"/>
        <scheme val="none"/>
      </font>
    </dxf>
    <dxf>
      <font>
        <b/>
        <i val="0"/>
        <strike val="0"/>
        <condense val="0"/>
        <extend val="0"/>
        <outline val="0"/>
        <shadow val="0"/>
        <u val="none"/>
        <vertAlign val="baseline"/>
        <sz val="11"/>
        <color theme="1"/>
        <name val="Poppins"/>
        <scheme val="none"/>
      </font>
      <fill>
        <patternFill patternType="solid">
          <fgColor indexed="64"/>
          <bgColor rgb="FF793763"/>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Poppins"/>
        <scheme val="none"/>
      </font>
      <border diagonalUp="0" diagonalDown="0">
        <left/>
        <right style="medium">
          <color indexed="64"/>
        </right>
        <top/>
        <bottom/>
        <vertical/>
        <horizontal/>
      </border>
    </dxf>
    <dxf>
      <font>
        <b val="0"/>
        <i val="0"/>
        <strike val="0"/>
        <condense val="0"/>
        <extend val="0"/>
        <outline val="0"/>
        <shadow val="0"/>
        <u val="none"/>
        <vertAlign val="baseline"/>
        <sz val="11"/>
        <color theme="1"/>
        <name val="Poppins"/>
        <scheme val="none"/>
      </font>
    </dxf>
    <dxf>
      <font>
        <b val="0"/>
        <i val="0"/>
        <strike val="0"/>
        <condense val="0"/>
        <extend val="0"/>
        <outline val="0"/>
        <shadow val="0"/>
        <u val="none"/>
        <vertAlign val="baseline"/>
        <sz val="11"/>
        <color theme="1"/>
        <name val="Poppins"/>
        <scheme val="none"/>
      </font>
      <alignment horizontal="center" vertical="center" textRotation="0" wrapText="0" indent="0" justifyLastLine="0" shrinkToFit="0" readingOrder="0"/>
      <border diagonalUp="0" diagonalDown="0" outline="0">
        <left style="medium">
          <color indexed="64"/>
        </left>
        <right/>
        <top/>
        <bottom/>
      </border>
    </dxf>
    <dxf>
      <font>
        <b val="0"/>
        <i val="0"/>
        <strike val="0"/>
        <condense val="0"/>
        <extend val="0"/>
        <outline val="0"/>
        <shadow val="0"/>
        <u val="none"/>
        <vertAlign val="baseline"/>
        <sz val="11"/>
        <color theme="1"/>
        <name val="Poppins"/>
        <scheme val="none"/>
      </font>
    </dxf>
    <dxf>
      <font>
        <b/>
        <i val="0"/>
        <strike val="0"/>
        <condense val="0"/>
        <extend val="0"/>
        <outline val="0"/>
        <shadow val="0"/>
        <u val="none"/>
        <vertAlign val="baseline"/>
        <sz val="11"/>
        <color theme="1"/>
        <name val="Poppins"/>
        <scheme val="none"/>
      </font>
      <fill>
        <patternFill patternType="solid">
          <fgColor indexed="64"/>
          <bgColor rgb="FF793763"/>
        </patternFill>
      </fill>
      <alignment horizontal="general" vertical="top" textRotation="0" wrapText="1" indent="0" justifyLastLine="0" shrinkToFit="0" readingOrder="0"/>
    </dxf>
    <dxf>
      <font>
        <strike val="0"/>
        <outline val="0"/>
        <shadow val="0"/>
        <u val="none"/>
        <vertAlign val="baseline"/>
        <sz val="11"/>
        <color rgb="FF000000"/>
        <name val="Poppins"/>
        <scheme val="none"/>
      </font>
      <fill>
        <patternFill>
          <bgColor theme="0"/>
        </patternFill>
      </fill>
      <alignment horizontal="center" vertical="bottom"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ont>
        <strike val="0"/>
        <outline val="0"/>
        <shadow val="0"/>
        <u val="none"/>
        <vertAlign val="baseline"/>
        <sz val="11"/>
        <color rgb="FF000000"/>
        <name val="Poppins"/>
        <scheme val="none"/>
      </font>
      <fill>
        <patternFill>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rgb="FF000000"/>
        <name val="Poppins"/>
        <scheme val="none"/>
      </font>
      <fill>
        <patternFill>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rgb="FF000000"/>
        <name val="Poppins"/>
        <scheme val="none"/>
      </font>
      <fill>
        <patternFill>
          <bgColor theme="0"/>
        </patternFill>
      </fill>
      <alignment horizontal="center" vertical="bottom" textRotation="0" wrapText="0" indent="0" justifyLastLine="0" shrinkToFit="0" readingOrder="0"/>
      <border diagonalUp="0" diagonalDown="0" outline="0">
        <left style="medium">
          <color indexed="64"/>
        </left>
        <right style="thin">
          <color indexed="64"/>
        </right>
        <top style="thin">
          <color indexed="64"/>
        </top>
        <bottom style="thin">
          <color indexed="64"/>
        </bottom>
      </border>
    </dxf>
    <dxf>
      <font>
        <strike val="0"/>
        <outline val="0"/>
        <shadow val="0"/>
        <u val="none"/>
        <vertAlign val="baseline"/>
        <sz val="11"/>
        <color rgb="FF000000"/>
        <name val="Poppins"/>
        <scheme val="none"/>
      </font>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Poppins"/>
        <scheme val="none"/>
      </font>
      <fill>
        <patternFill patternType="solid">
          <fgColor indexed="64"/>
          <bgColor rgb="FF793763"/>
        </patternFill>
      </fill>
      <alignment horizontal="center" vertical="top" textRotation="0" wrapText="1" indent="0" justifyLastLine="0" shrinkToFit="0" readingOrder="0"/>
    </dxf>
    <dxf>
      <font>
        <strike val="0"/>
        <outline val="0"/>
        <shadow val="0"/>
        <u val="none"/>
        <vertAlign val="baseline"/>
        <sz val="11"/>
        <color theme="1"/>
        <name val="Poppins"/>
        <scheme val="none"/>
      </font>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Poppins"/>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Poppins"/>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Poppins"/>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Poppins"/>
        <scheme val="none"/>
      </font>
    </dxf>
    <dxf>
      <border>
        <bottom style="thin">
          <color indexed="64"/>
        </bottom>
      </border>
    </dxf>
    <dxf>
      <font>
        <b val="0"/>
        <i val="0"/>
        <strike val="0"/>
        <condense val="0"/>
        <extend val="0"/>
        <outline val="0"/>
        <shadow val="0"/>
        <u val="none"/>
        <vertAlign val="baseline"/>
        <sz val="11"/>
        <color theme="1"/>
        <name val="Poppins"/>
        <scheme val="none"/>
      </font>
      <fill>
        <patternFill patternType="solid">
          <fgColor indexed="64"/>
          <bgColor rgb="FF793763"/>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Poppins"/>
        <scheme val="none"/>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Poppins"/>
        <scheme val="none"/>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Poppins"/>
        <scheme val="none"/>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Poppins"/>
        <scheme val="none"/>
      </font>
    </dxf>
    <dxf>
      <font>
        <b val="0"/>
        <i val="0"/>
        <strike val="0"/>
        <condense val="0"/>
        <extend val="0"/>
        <outline val="0"/>
        <shadow val="0"/>
        <u val="none"/>
        <vertAlign val="baseline"/>
        <sz val="11"/>
        <color rgb="FF000000"/>
        <name val="Poppins"/>
        <scheme val="none"/>
      </font>
    </dxf>
    <dxf>
      <font>
        <b/>
        <i val="0"/>
        <strike val="0"/>
        <condense val="0"/>
        <extend val="0"/>
        <outline val="0"/>
        <shadow val="0"/>
        <u val="none"/>
        <vertAlign val="baseline"/>
        <sz val="11"/>
        <color theme="1"/>
        <name val="Poppins"/>
        <scheme val="none"/>
      </font>
      <fill>
        <patternFill patternType="solid">
          <fgColor indexed="64"/>
          <bgColor rgb="FF793763"/>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Poppins"/>
        <scheme val="none"/>
      </font>
      <alignment horizontal="center" textRotation="0"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11"/>
        <color theme="1"/>
        <name val="Poppins"/>
        <scheme val="none"/>
      </font>
      <alignment horizontal="center" textRotation="0" indent="0" justifyLastLine="0" shrinkToFit="0" readingOrder="0"/>
    </dxf>
    <dxf>
      <font>
        <b val="0"/>
        <i val="0"/>
        <strike val="0"/>
        <condense val="0"/>
        <extend val="0"/>
        <outline val="0"/>
        <shadow val="0"/>
        <u val="none"/>
        <vertAlign val="baseline"/>
        <sz val="11"/>
        <color theme="1"/>
        <name val="Poppins"/>
        <scheme val="none"/>
      </font>
      <alignment horizontal="center" vertical="center" textRotation="0" wrapText="0" indent="0" justifyLastLine="0" shrinkToFit="0" readingOrder="0"/>
      <border diagonalUp="0" diagonalDown="0" outline="0">
        <left style="medium">
          <color indexed="64"/>
        </left>
        <right/>
        <top/>
        <bottom/>
      </border>
    </dxf>
    <dxf>
      <font>
        <b val="0"/>
        <i val="0"/>
        <strike val="0"/>
        <condense val="0"/>
        <extend val="0"/>
        <outline val="0"/>
        <shadow val="0"/>
        <u val="none"/>
        <vertAlign val="baseline"/>
        <sz val="11"/>
        <color theme="1"/>
        <name val="Poppins"/>
        <scheme val="none"/>
      </font>
      <alignment horizontal="center" textRotation="0" indent="0" justifyLastLine="0" shrinkToFit="0" readingOrder="0"/>
    </dxf>
    <dxf>
      <font>
        <b/>
        <i val="0"/>
        <strike val="0"/>
        <condense val="0"/>
        <extend val="0"/>
        <outline val="0"/>
        <shadow val="0"/>
        <u val="none"/>
        <vertAlign val="baseline"/>
        <sz val="11"/>
        <color theme="1"/>
        <name val="Poppins"/>
        <scheme val="none"/>
      </font>
      <fill>
        <patternFill patternType="solid">
          <fgColor indexed="64"/>
          <bgColor rgb="FF793763"/>
        </patternFill>
      </fill>
      <alignment horizontal="center" vertical="top" textRotation="0" wrapText="1" indent="0" justifyLastLine="0" shrinkToFit="0" readingOrder="0"/>
    </dxf>
    <dxf>
      <font>
        <strike val="0"/>
        <outline val="0"/>
        <shadow val="0"/>
        <u val="none"/>
        <vertAlign val="baseline"/>
        <sz val="11"/>
        <color rgb="FF000000"/>
        <name val="Poppins"/>
        <scheme val="none"/>
      </font>
      <fill>
        <patternFill>
          <bgColor theme="0"/>
        </patternFill>
      </fill>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rgb="FF000000"/>
        <name val="Poppins"/>
        <scheme val="none"/>
      </font>
      <fill>
        <patternFill>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rgb="FF000000"/>
        <name val="Poppins"/>
        <scheme val="none"/>
      </font>
      <fill>
        <patternFill>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rgb="FF000000"/>
        <name val="Poppins"/>
        <scheme val="none"/>
      </font>
      <fill>
        <patternFill>
          <bgColor theme="0"/>
        </patternFill>
      </fill>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rgb="FF000000"/>
        <name val="Poppins"/>
        <scheme val="none"/>
      </font>
      <fill>
        <patternFill>
          <bgColor theme="0"/>
        </patternFill>
      </fill>
    </dxf>
    <dxf>
      <font>
        <b/>
        <i val="0"/>
        <strike val="0"/>
        <condense val="0"/>
        <extend val="0"/>
        <outline val="0"/>
        <shadow val="0"/>
        <u val="none"/>
        <vertAlign val="baseline"/>
        <sz val="11"/>
        <color theme="1"/>
        <name val="Poppins"/>
        <scheme val="none"/>
      </font>
      <fill>
        <patternFill patternType="solid">
          <fgColor indexed="64"/>
          <bgColor rgb="FF793763"/>
        </patternFill>
      </fill>
      <alignment horizontal="center" vertical="top" textRotation="0" wrapText="1" indent="0" justifyLastLine="0" shrinkToFit="0" readingOrder="0"/>
    </dxf>
    <dxf>
      <font>
        <strike val="0"/>
        <outline val="0"/>
        <shadow val="0"/>
        <u val="none"/>
        <vertAlign val="baseline"/>
        <sz val="11"/>
        <color theme="1"/>
        <name val="Poppins"/>
        <scheme val="none"/>
      </font>
      <alignment horizontal="center" vertical="bottom" textRotation="0" wrapText="0"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Poppins"/>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Poppins"/>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Poppins"/>
        <scheme val="none"/>
      </font>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Poppins"/>
        <scheme val="none"/>
      </font>
    </dxf>
    <dxf>
      <border>
        <bottom style="thin">
          <color indexed="64"/>
        </bottom>
      </border>
    </dxf>
    <dxf>
      <font>
        <b val="0"/>
        <i val="0"/>
        <strike val="0"/>
        <condense val="0"/>
        <extend val="0"/>
        <outline val="0"/>
        <shadow val="0"/>
        <u val="none"/>
        <vertAlign val="baseline"/>
        <sz val="11"/>
        <color theme="1"/>
        <name val="Poppins"/>
        <scheme val="none"/>
      </font>
      <fill>
        <patternFill patternType="solid">
          <fgColor indexed="64"/>
          <bgColor rgb="FF793763"/>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Poppins"/>
        <scheme val="none"/>
      </font>
      <numFmt numFmtId="166" formatCode="0.0"/>
      <alignment horizontal="center" vertical="bottom" textRotation="0" wrapText="0"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11"/>
        <color theme="1"/>
        <name val="Poppins"/>
        <scheme val="none"/>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Poppins"/>
        <scheme val="none"/>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Poppins"/>
        <scheme val="none"/>
      </font>
      <border diagonalUp="0" diagonalDown="0" outline="0">
        <left style="medium">
          <color indexed="64"/>
        </left>
        <right/>
        <top/>
        <bottom/>
      </border>
    </dxf>
    <dxf>
      <font>
        <b val="0"/>
        <i val="0"/>
        <strike val="0"/>
        <condense val="0"/>
        <extend val="0"/>
        <outline val="0"/>
        <shadow val="0"/>
        <u val="none"/>
        <vertAlign val="baseline"/>
        <sz val="11"/>
        <color theme="1"/>
        <name val="Poppins"/>
        <scheme val="none"/>
      </font>
    </dxf>
    <dxf>
      <font>
        <b/>
        <i val="0"/>
        <strike val="0"/>
        <condense val="0"/>
        <extend val="0"/>
        <outline val="0"/>
        <shadow val="0"/>
        <u val="none"/>
        <vertAlign val="baseline"/>
        <sz val="11"/>
        <color theme="1"/>
        <name val="Poppins"/>
        <scheme val="none"/>
      </font>
      <fill>
        <patternFill patternType="solid">
          <fgColor indexed="64"/>
          <bgColor rgb="FF793763"/>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Poppins"/>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Poppins"/>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Poppins"/>
        <scheme val="none"/>
      </font>
      <alignment horizontal="center"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Poppins"/>
        <scheme val="none"/>
      </font>
      <alignment horizontal="center" vertical="bottom" textRotation="0" wrapText="0" indent="0" justifyLastLine="0" shrinkToFit="0" readingOrder="0"/>
    </dxf>
    <dxf>
      <font>
        <b/>
        <i val="0"/>
        <strike val="0"/>
        <condense val="0"/>
        <extend val="0"/>
        <outline val="0"/>
        <shadow val="0"/>
        <u val="none"/>
        <vertAlign val="baseline"/>
        <sz val="11"/>
        <color theme="1"/>
        <name val="Poppins"/>
        <scheme val="none"/>
      </font>
      <fill>
        <patternFill patternType="solid">
          <fgColor indexed="64"/>
          <bgColor rgb="FF793763"/>
        </patternFill>
      </fill>
      <alignment horizontal="general" vertical="top" textRotation="0" wrapText="1" indent="0" justifyLastLine="0" shrinkToFit="0" readingOrder="0"/>
    </dxf>
    <dxf>
      <font>
        <strike val="0"/>
        <outline val="0"/>
        <shadow val="0"/>
        <u val="none"/>
        <vertAlign val="baseline"/>
        <sz val="11"/>
        <color rgb="FF000000"/>
        <name val="Poppins"/>
        <scheme val="none"/>
      </font>
      <fill>
        <patternFill>
          <bgColor theme="0"/>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rgb="FF000000"/>
        <name val="Poppins"/>
        <scheme val="none"/>
      </font>
      <fill>
        <patternFill>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rgb="FF000000"/>
        <name val="Poppins"/>
        <scheme val="none"/>
      </font>
      <fill>
        <patternFill>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rgb="FF000000"/>
        <name val="Poppins"/>
        <scheme val="none"/>
      </font>
      <fill>
        <patternFill>
          <bgColor theme="0"/>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color rgb="FF000000"/>
        <name val="Poppins"/>
        <scheme val="none"/>
      </font>
      <fill>
        <patternFill>
          <bgColor theme="0"/>
        </patternFill>
      </fill>
    </dxf>
    <dxf>
      <font>
        <b/>
        <i val="0"/>
        <strike val="0"/>
        <condense val="0"/>
        <extend val="0"/>
        <outline val="0"/>
        <shadow val="0"/>
        <u val="none"/>
        <vertAlign val="baseline"/>
        <sz val="11"/>
        <color theme="1"/>
        <name val="Poppins"/>
        <scheme val="none"/>
      </font>
      <fill>
        <patternFill patternType="solid">
          <fgColor indexed="64"/>
          <bgColor rgb="FF793763"/>
        </patternFill>
      </fill>
      <alignment horizontal="center" vertical="top" textRotation="0" wrapText="1" indent="0" justifyLastLine="0" shrinkToFit="0" readingOrder="0"/>
    </dxf>
    <dxf>
      <font>
        <strike val="0"/>
        <outline val="0"/>
        <shadow val="0"/>
        <u val="none"/>
        <vertAlign val="baseline"/>
        <sz val="11"/>
        <color theme="1"/>
        <name val="Poppins"/>
        <scheme val="none"/>
      </font>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Poppins"/>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Poppins"/>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Poppins"/>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Poppins"/>
        <scheme val="none"/>
      </font>
    </dxf>
    <dxf>
      <border>
        <bottom style="thin">
          <color indexed="64"/>
        </bottom>
      </border>
    </dxf>
    <dxf>
      <font>
        <b val="0"/>
        <i val="0"/>
        <strike val="0"/>
        <condense val="0"/>
        <extend val="0"/>
        <outline val="0"/>
        <shadow val="0"/>
        <u val="none"/>
        <vertAlign val="baseline"/>
        <sz val="11"/>
        <color theme="1"/>
        <name val="Poppins"/>
        <scheme val="none"/>
      </font>
      <fill>
        <patternFill patternType="solid">
          <fgColor indexed="64"/>
          <bgColor rgb="FF793763"/>
        </patternFill>
      </fill>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Poppins"/>
        <scheme val="none"/>
      </font>
      <numFmt numFmtId="166" formatCode="0.0"/>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Poppins"/>
        <scheme val="none"/>
      </font>
      <numFmt numFmtId="166" formatCode="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Poppins"/>
        <scheme val="none"/>
      </font>
      <numFmt numFmtId="166" formatCode="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Poppins"/>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Poppins"/>
        <scheme val="none"/>
      </font>
    </dxf>
    <dxf>
      <border>
        <bottom style="thin">
          <color indexed="64"/>
        </bottom>
      </border>
    </dxf>
    <dxf>
      <font>
        <b/>
        <i val="0"/>
        <strike val="0"/>
        <condense val="0"/>
        <extend val="0"/>
        <outline val="0"/>
        <shadow val="0"/>
        <u val="none"/>
        <vertAlign val="baseline"/>
        <sz val="11"/>
        <color theme="1"/>
        <name val="Poppins"/>
        <scheme val="none"/>
      </font>
      <fill>
        <patternFill patternType="solid">
          <fgColor indexed="64"/>
          <bgColor rgb="FF793763"/>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Poppins"/>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Poppins"/>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Poppins"/>
        <scheme val="none"/>
      </font>
      <alignment horizontal="center"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Poppins"/>
        <scheme val="none"/>
      </font>
      <alignment horizontal="center" vertical="center" textRotation="0" wrapText="0" indent="0" justifyLastLine="0" shrinkToFit="0" readingOrder="0"/>
    </dxf>
    <dxf>
      <font>
        <b/>
        <i val="0"/>
        <strike val="0"/>
        <condense val="0"/>
        <extend val="0"/>
        <outline val="0"/>
        <shadow val="0"/>
        <u val="none"/>
        <vertAlign val="baseline"/>
        <sz val="11"/>
        <color theme="1"/>
        <name val="Poppins"/>
        <scheme val="none"/>
      </font>
      <fill>
        <patternFill patternType="solid">
          <fgColor indexed="64"/>
          <bgColor rgb="FF793763"/>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Poppins"/>
        <scheme val="none"/>
      </font>
      <alignment horizontal="center"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Poppins"/>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Poppins"/>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Poppins"/>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Poppins"/>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Poppins"/>
        <scheme val="none"/>
      </font>
      <alignment horizontal="center" vertical="center" textRotation="0" indent="0" justifyLastLine="0" shrinkToFit="0" readingOrder="0"/>
    </dxf>
    <dxf>
      <font>
        <b/>
        <i val="0"/>
        <strike val="0"/>
        <condense val="0"/>
        <extend val="0"/>
        <outline val="0"/>
        <shadow val="0"/>
        <u val="none"/>
        <vertAlign val="baseline"/>
        <sz val="11"/>
        <color theme="1"/>
        <name val="Poppins"/>
        <scheme val="none"/>
      </font>
      <fill>
        <patternFill patternType="solid">
          <fgColor indexed="64"/>
          <bgColor rgb="FF793763"/>
        </patternFill>
      </fill>
      <alignment horizontal="left" vertical="center" textRotation="0" wrapText="0" indent="0" justifyLastLine="0" shrinkToFit="0" readingOrder="0"/>
    </dxf>
    <dxf>
      <font>
        <strike val="0"/>
        <outline val="0"/>
        <shadow val="0"/>
        <u val="none"/>
        <vertAlign val="baseline"/>
        <sz val="11"/>
        <color rgb="FF000000"/>
        <name val="Poppins"/>
        <scheme val="none"/>
      </font>
      <fill>
        <patternFill>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rgb="FF000000"/>
        <name val="Poppins"/>
        <scheme val="none"/>
      </font>
      <numFmt numFmtId="2" formatCode="0.00"/>
      <fill>
        <patternFill>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rgb="FF000000"/>
        <name val="Poppins"/>
        <scheme val="none"/>
      </font>
      <fill>
        <patternFill>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rgb="FF000000"/>
        <name val="Poppins"/>
        <scheme val="none"/>
      </font>
      <fill>
        <patternFill>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color rgb="FF000000"/>
        <name val="Poppins"/>
        <scheme val="none"/>
      </font>
      <fill>
        <patternFill>
          <bgColor theme="0"/>
        </patternFill>
      </fill>
      <alignment horizontal="center" vertical="center" textRotation="0" wrapText="0" indent="0" justifyLastLine="0" shrinkToFit="0" readingOrder="0"/>
    </dxf>
    <dxf>
      <font>
        <b/>
        <i val="0"/>
        <strike val="0"/>
        <condense val="0"/>
        <extend val="0"/>
        <outline val="0"/>
        <shadow val="0"/>
        <u val="none"/>
        <vertAlign val="baseline"/>
        <sz val="11"/>
        <color theme="1"/>
        <name val="Poppins"/>
        <scheme val="none"/>
      </font>
      <fill>
        <patternFill patternType="solid">
          <fgColor indexed="64"/>
          <bgColor rgb="FF793763"/>
        </patternFill>
      </fill>
      <alignment horizontal="center" vertical="top" textRotation="0" wrapText="1" indent="0" justifyLastLine="0" shrinkToFit="0" readingOrder="0"/>
    </dxf>
    <dxf>
      <font>
        <strike val="0"/>
        <outline val="0"/>
        <shadow val="0"/>
        <u val="none"/>
        <vertAlign val="baseline"/>
        <sz val="11"/>
        <color theme="1"/>
        <name val="Poppins"/>
        <scheme val="none"/>
      </font>
      <alignment horizontal="center" vertical="bottom" textRotation="0" wrapText="0" indent="0" justifyLastLine="0" shrinkToFit="0" readingOrder="0"/>
    </dxf>
    <dxf>
      <font>
        <strike val="0"/>
        <outline val="0"/>
        <shadow val="0"/>
        <u val="none"/>
        <vertAlign val="baseline"/>
        <sz val="11"/>
        <color theme="1"/>
        <name val="Poppins"/>
        <scheme val="none"/>
      </font>
      <alignment horizontal="center" vertical="bottom" textRotation="0" wrapText="0" indent="0" justifyLastLine="0" shrinkToFit="0" readingOrder="0"/>
    </dxf>
    <dxf>
      <font>
        <strike val="0"/>
        <outline val="0"/>
        <shadow val="0"/>
        <u val="none"/>
        <vertAlign val="baseline"/>
        <sz val="11"/>
        <color theme="1"/>
        <name val="Poppins"/>
        <scheme val="none"/>
      </font>
      <alignment horizontal="center" vertical="bottom" textRotation="0" wrapText="0" indent="0" justifyLastLine="0" shrinkToFit="0" readingOrder="0"/>
    </dxf>
    <dxf>
      <font>
        <strike val="0"/>
        <outline val="0"/>
        <shadow val="0"/>
        <u val="none"/>
        <vertAlign val="baseline"/>
        <sz val="11"/>
        <color theme="1"/>
        <name val="Poppins"/>
        <scheme val="none"/>
      </font>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color theme="1"/>
        <name val="Poppins"/>
        <scheme val="none"/>
      </font>
    </dxf>
    <dxf>
      <font>
        <strike val="0"/>
        <outline val="0"/>
        <shadow val="0"/>
        <u val="none"/>
        <vertAlign val="baseline"/>
        <sz val="11"/>
        <color theme="1"/>
        <name val="Poppins"/>
        <scheme val="none"/>
      </font>
      <fill>
        <patternFill patternType="solid">
          <fgColor indexed="64"/>
          <bgColor rgb="FF793763"/>
        </patternFill>
      </fill>
    </dxf>
    <dxf>
      <font>
        <strike val="0"/>
        <outline val="0"/>
        <shadow val="0"/>
        <u val="none"/>
        <vertAlign val="baseline"/>
        <sz val="11"/>
        <color theme="1"/>
        <name val="Poppins"/>
        <scheme val="none"/>
      </font>
      <alignment horizontal="center" textRotation="0" wrapText="0" indent="0" justifyLastLine="0" shrinkToFit="0" readingOrder="0"/>
    </dxf>
    <dxf>
      <font>
        <strike val="0"/>
        <outline val="0"/>
        <shadow val="0"/>
        <u val="none"/>
        <vertAlign val="baseline"/>
        <sz val="11"/>
        <color theme="1"/>
        <name val="Poppins"/>
        <scheme val="none"/>
      </font>
      <alignment horizontal="center" textRotation="0" wrapText="0" indent="0" justifyLastLine="0" shrinkToFit="0" readingOrder="0"/>
    </dxf>
    <dxf>
      <font>
        <strike val="0"/>
        <outline val="0"/>
        <shadow val="0"/>
        <u val="none"/>
        <vertAlign val="baseline"/>
        <sz val="11"/>
        <color theme="1"/>
        <name val="Poppins"/>
        <scheme val="none"/>
      </font>
      <alignment horizontal="center" textRotation="0" wrapText="0" indent="0" justifyLastLine="0" shrinkToFit="0" readingOrder="0"/>
    </dxf>
    <dxf>
      <font>
        <strike val="0"/>
        <outline val="0"/>
        <shadow val="0"/>
        <u val="none"/>
        <vertAlign val="baseline"/>
        <sz val="11"/>
        <color theme="1"/>
        <name val="Poppins"/>
        <scheme val="none"/>
      </font>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color theme="1"/>
        <name val="Poppins"/>
        <scheme val="none"/>
      </font>
    </dxf>
    <dxf>
      <font>
        <b/>
        <strike val="0"/>
        <outline val="0"/>
        <shadow val="0"/>
        <u val="none"/>
        <vertAlign val="baseline"/>
        <sz val="11"/>
        <color theme="1"/>
        <name val="Poppins"/>
        <scheme val="none"/>
      </font>
      <fill>
        <patternFill patternType="solid">
          <fgColor indexed="64"/>
          <bgColor rgb="FF793763"/>
        </patternFill>
      </fill>
      <alignment horizontal="left" vertical="center" textRotation="0" wrapText="0" indent="0" justifyLastLine="0" shrinkToFit="0" readingOrder="0"/>
    </dxf>
    <dxf>
      <font>
        <strike val="0"/>
        <outline val="0"/>
        <shadow val="0"/>
        <vertAlign val="baseline"/>
        <sz val="11"/>
        <name val="Poppins"/>
        <scheme val="none"/>
      </font>
      <fill>
        <patternFill patternType="solid">
          <fgColor indexed="64"/>
          <bgColor theme="0"/>
        </patternFill>
      </fill>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Poppins"/>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1"/>
        <name val="Poppins"/>
        <scheme val="none"/>
      </font>
      <fill>
        <patternFill patternType="solid">
          <fgColor indexed="64"/>
          <bgColor theme="0"/>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vertAlign val="baseline"/>
        <sz val="11"/>
        <name val="Poppins"/>
        <scheme val="none"/>
      </font>
      <fill>
        <patternFill patternType="solid">
          <fgColor rgb="FF000000"/>
          <bgColor rgb="FFFFFFFF"/>
        </patternFill>
      </fill>
    </dxf>
    <dxf>
      <border>
        <bottom style="thin">
          <color indexed="64"/>
        </bottom>
      </border>
    </dxf>
    <dxf>
      <font>
        <b/>
        <i val="0"/>
        <strike val="0"/>
        <condense val="0"/>
        <extend val="0"/>
        <outline val="0"/>
        <shadow val="0"/>
        <u val="none"/>
        <vertAlign val="baseline"/>
        <sz val="11"/>
        <color theme="1"/>
        <name val="Poppins"/>
        <scheme val="none"/>
      </font>
      <fill>
        <patternFill patternType="solid">
          <fgColor indexed="64"/>
          <bgColor rgb="FF793763"/>
        </patternFill>
      </fill>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793763"/>
      <color rgb="FFFF99FF"/>
      <color rgb="FFFF66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GB">
                <a:latin typeface="Poppins" panose="00000500000000000000" pitchFamily="2" charset="0"/>
                <a:cs typeface="Poppins" panose="00000500000000000000" pitchFamily="2" charset="0"/>
              </a:rPr>
              <a:t>Starting point: Capacity data</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n-GB"/>
        </a:p>
      </c:txPr>
    </c:title>
    <c:autoTitleDeleted val="0"/>
    <c:plotArea>
      <c:layout/>
      <c:barChart>
        <c:barDir val="col"/>
        <c:grouping val="clustered"/>
        <c:varyColors val="0"/>
        <c:ser>
          <c:idx val="0"/>
          <c:order val="0"/>
          <c:tx>
            <c:strRef>
              <c:f>Starting_Point.Capacity_Data!$L$6</c:f>
              <c:strCache>
                <c:ptCount val="1"/>
                <c:pt idx="0">
                  <c:v>2030/31 (GW)</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Starting_Point.Capacity_Data!$K$7:$K$21</c:f>
              <c:strCache>
                <c:ptCount val="15"/>
                <c:pt idx="0">
                  <c:v>Offshore wind</c:v>
                </c:pt>
                <c:pt idx="1">
                  <c:v>Onshore wind</c:v>
                </c:pt>
                <c:pt idx="2">
                  <c:v>Solar</c:v>
                </c:pt>
                <c:pt idx="3">
                  <c:v>Other renewables</c:v>
                </c:pt>
                <c:pt idx="4">
                  <c:v>Nuclear</c:v>
                </c:pt>
                <c:pt idx="5">
                  <c:v>Biomass+BECCS</c:v>
                </c:pt>
                <c:pt idx="6">
                  <c:v>Gas CCS</c:v>
                </c:pt>
                <c:pt idx="7">
                  <c:v>Unabated Gas: GT, CCGT &amp; GT CHP</c:v>
                </c:pt>
                <c:pt idx="8">
                  <c:v>Hydrogen-to-power</c:v>
                </c:pt>
                <c:pt idx="9">
                  <c:v>Batteries</c:v>
                </c:pt>
                <c:pt idx="10">
                  <c:v>Pumped hydro</c:v>
                </c:pt>
                <c:pt idx="11">
                  <c:v>Other LDES </c:v>
                </c:pt>
                <c:pt idx="12">
                  <c:v>Interconnectors</c:v>
                </c:pt>
                <c:pt idx="13">
                  <c:v>DSR</c:v>
                </c:pt>
                <c:pt idx="14">
                  <c:v>Max. Dynamic Demand Shifting</c:v>
                </c:pt>
              </c:strCache>
            </c:strRef>
          </c:cat>
          <c:val>
            <c:numRef>
              <c:f>Starting_Point.Capacity_Data!$L$7:$L$21</c:f>
              <c:numCache>
                <c:formatCode>General</c:formatCode>
                <c:ptCount val="15"/>
                <c:pt idx="0">
                  <c:v>43.1</c:v>
                </c:pt>
                <c:pt idx="1">
                  <c:v>27.3</c:v>
                </c:pt>
                <c:pt idx="2">
                  <c:v>47.4</c:v>
                </c:pt>
                <c:pt idx="3">
                  <c:v>5.5</c:v>
                </c:pt>
                <c:pt idx="4">
                  <c:v>4.0999999999999996</c:v>
                </c:pt>
                <c:pt idx="5">
                  <c:v>3.8</c:v>
                </c:pt>
                <c:pt idx="6">
                  <c:v>0</c:v>
                </c:pt>
                <c:pt idx="7">
                  <c:v>35</c:v>
                </c:pt>
                <c:pt idx="8">
                  <c:v>0</c:v>
                </c:pt>
                <c:pt idx="9">
                  <c:v>20.9</c:v>
                </c:pt>
                <c:pt idx="10">
                  <c:v>2.7</c:v>
                </c:pt>
                <c:pt idx="11">
                  <c:v>0</c:v>
                </c:pt>
                <c:pt idx="12">
                  <c:v>11.7</c:v>
                </c:pt>
                <c:pt idx="13">
                  <c:v>3.4</c:v>
                </c:pt>
                <c:pt idx="14">
                  <c:v>5.9</c:v>
                </c:pt>
              </c:numCache>
            </c:numRef>
          </c:val>
          <c:extLst>
            <c:ext xmlns:c16="http://schemas.microsoft.com/office/drawing/2014/chart" uri="{C3380CC4-5D6E-409C-BE32-E72D297353CC}">
              <c16:uniqueId val="{00000000-41A3-4EAD-9AD5-3DADC91B868D}"/>
            </c:ext>
          </c:extLst>
        </c:ser>
        <c:ser>
          <c:idx val="1"/>
          <c:order val="1"/>
          <c:tx>
            <c:strRef>
              <c:f>Starting_Point.Capacity_Data!$M$6</c:f>
              <c:strCache>
                <c:ptCount val="1"/>
                <c:pt idx="0">
                  <c:v>2035/36 (GW)</c:v>
                </c:pt>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Starting_Point.Capacity_Data!$K$7:$K$21</c:f>
              <c:strCache>
                <c:ptCount val="15"/>
                <c:pt idx="0">
                  <c:v>Offshore wind</c:v>
                </c:pt>
                <c:pt idx="1">
                  <c:v>Onshore wind</c:v>
                </c:pt>
                <c:pt idx="2">
                  <c:v>Solar</c:v>
                </c:pt>
                <c:pt idx="3">
                  <c:v>Other renewables</c:v>
                </c:pt>
                <c:pt idx="4">
                  <c:v>Nuclear</c:v>
                </c:pt>
                <c:pt idx="5">
                  <c:v>Biomass+BECCS</c:v>
                </c:pt>
                <c:pt idx="6">
                  <c:v>Gas CCS</c:v>
                </c:pt>
                <c:pt idx="7">
                  <c:v>Unabated Gas: GT, CCGT &amp; GT CHP</c:v>
                </c:pt>
                <c:pt idx="8">
                  <c:v>Hydrogen-to-power</c:v>
                </c:pt>
                <c:pt idx="9">
                  <c:v>Batteries</c:v>
                </c:pt>
                <c:pt idx="10">
                  <c:v>Pumped hydro</c:v>
                </c:pt>
                <c:pt idx="11">
                  <c:v>Other LDES </c:v>
                </c:pt>
                <c:pt idx="12">
                  <c:v>Interconnectors</c:v>
                </c:pt>
                <c:pt idx="13">
                  <c:v>DSR</c:v>
                </c:pt>
                <c:pt idx="14">
                  <c:v>Max. Dynamic Demand Shifting</c:v>
                </c:pt>
              </c:strCache>
            </c:strRef>
          </c:cat>
          <c:val>
            <c:numRef>
              <c:f>Starting_Point.Capacity_Data!$M$7:$M$21</c:f>
              <c:numCache>
                <c:formatCode>General</c:formatCode>
                <c:ptCount val="15"/>
                <c:pt idx="0">
                  <c:v>60.3</c:v>
                </c:pt>
                <c:pt idx="1">
                  <c:v>31.2</c:v>
                </c:pt>
                <c:pt idx="2">
                  <c:v>63.8</c:v>
                </c:pt>
                <c:pt idx="3">
                  <c:v>5.2</c:v>
                </c:pt>
                <c:pt idx="4">
                  <c:v>4.5999999999999996</c:v>
                </c:pt>
                <c:pt idx="5">
                  <c:v>3.2</c:v>
                </c:pt>
                <c:pt idx="6">
                  <c:v>0</c:v>
                </c:pt>
                <c:pt idx="7">
                  <c:v>4.5</c:v>
                </c:pt>
                <c:pt idx="8">
                  <c:v>0</c:v>
                </c:pt>
                <c:pt idx="9">
                  <c:v>20.9</c:v>
                </c:pt>
                <c:pt idx="10">
                  <c:v>2.7</c:v>
                </c:pt>
                <c:pt idx="11">
                  <c:v>0</c:v>
                </c:pt>
                <c:pt idx="12">
                  <c:v>11.7</c:v>
                </c:pt>
                <c:pt idx="13">
                  <c:v>3.4</c:v>
                </c:pt>
                <c:pt idx="14">
                  <c:v>5.9</c:v>
                </c:pt>
              </c:numCache>
            </c:numRef>
          </c:val>
          <c:extLst>
            <c:ext xmlns:c16="http://schemas.microsoft.com/office/drawing/2014/chart" uri="{C3380CC4-5D6E-409C-BE32-E72D297353CC}">
              <c16:uniqueId val="{00000001-41A3-4EAD-9AD5-3DADC91B868D}"/>
            </c:ext>
          </c:extLst>
        </c:ser>
        <c:ser>
          <c:idx val="2"/>
          <c:order val="2"/>
          <c:tx>
            <c:strRef>
              <c:f>Starting_Point.Capacity_Data!$N$6</c:f>
              <c:strCache>
                <c:ptCount val="1"/>
                <c:pt idx="0">
                  <c:v>2040/41 (GW)</c:v>
                </c:pt>
              </c:strCache>
            </c:strRef>
          </c:tx>
          <c:spPr>
            <a:solidFill>
              <a:schemeClr val="accent3"/>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Starting_Point.Capacity_Data!$K$7:$K$21</c:f>
              <c:strCache>
                <c:ptCount val="15"/>
                <c:pt idx="0">
                  <c:v>Offshore wind</c:v>
                </c:pt>
                <c:pt idx="1">
                  <c:v>Onshore wind</c:v>
                </c:pt>
                <c:pt idx="2">
                  <c:v>Solar</c:v>
                </c:pt>
                <c:pt idx="3">
                  <c:v>Other renewables</c:v>
                </c:pt>
                <c:pt idx="4">
                  <c:v>Nuclear</c:v>
                </c:pt>
                <c:pt idx="5">
                  <c:v>Biomass+BECCS</c:v>
                </c:pt>
                <c:pt idx="6">
                  <c:v>Gas CCS</c:v>
                </c:pt>
                <c:pt idx="7">
                  <c:v>Unabated Gas: GT, CCGT &amp; GT CHP</c:v>
                </c:pt>
                <c:pt idx="8">
                  <c:v>Hydrogen-to-power</c:v>
                </c:pt>
                <c:pt idx="9">
                  <c:v>Batteries</c:v>
                </c:pt>
                <c:pt idx="10">
                  <c:v>Pumped hydro</c:v>
                </c:pt>
                <c:pt idx="11">
                  <c:v>Other LDES </c:v>
                </c:pt>
                <c:pt idx="12">
                  <c:v>Interconnectors</c:v>
                </c:pt>
                <c:pt idx="13">
                  <c:v>DSR</c:v>
                </c:pt>
                <c:pt idx="14">
                  <c:v>Max. Dynamic Demand Shifting</c:v>
                </c:pt>
              </c:strCache>
            </c:strRef>
          </c:cat>
          <c:val>
            <c:numRef>
              <c:f>Starting_Point.Capacity_Data!$N$7:$N$21</c:f>
              <c:numCache>
                <c:formatCode>General</c:formatCode>
                <c:ptCount val="15"/>
                <c:pt idx="0">
                  <c:v>77.599999999999994</c:v>
                </c:pt>
                <c:pt idx="1">
                  <c:v>35.5</c:v>
                </c:pt>
                <c:pt idx="2">
                  <c:v>80.2</c:v>
                </c:pt>
                <c:pt idx="3">
                  <c:v>4.8</c:v>
                </c:pt>
                <c:pt idx="4">
                  <c:v>4.5999999999999996</c:v>
                </c:pt>
                <c:pt idx="5">
                  <c:v>0.5</c:v>
                </c:pt>
                <c:pt idx="6">
                  <c:v>0</c:v>
                </c:pt>
                <c:pt idx="7">
                  <c:v>1</c:v>
                </c:pt>
                <c:pt idx="8">
                  <c:v>0</c:v>
                </c:pt>
                <c:pt idx="9">
                  <c:v>20.9</c:v>
                </c:pt>
                <c:pt idx="10">
                  <c:v>2.7</c:v>
                </c:pt>
                <c:pt idx="11">
                  <c:v>0</c:v>
                </c:pt>
                <c:pt idx="12">
                  <c:v>11.7</c:v>
                </c:pt>
                <c:pt idx="13">
                  <c:v>3.4</c:v>
                </c:pt>
                <c:pt idx="14">
                  <c:v>5.9</c:v>
                </c:pt>
              </c:numCache>
            </c:numRef>
          </c:val>
          <c:extLst>
            <c:ext xmlns:c16="http://schemas.microsoft.com/office/drawing/2014/chart" uri="{C3380CC4-5D6E-409C-BE32-E72D297353CC}">
              <c16:uniqueId val="{00000002-41A3-4EAD-9AD5-3DADC91B868D}"/>
            </c:ext>
          </c:extLst>
        </c:ser>
        <c:dLbls>
          <c:dLblPos val="outEnd"/>
          <c:showLegendKey val="0"/>
          <c:showVal val="1"/>
          <c:showCatName val="0"/>
          <c:showSerName val="0"/>
          <c:showPercent val="0"/>
          <c:showBubbleSize val="0"/>
        </c:dLbls>
        <c:gapWidth val="444"/>
        <c:overlap val="-90"/>
        <c:axId val="718646496"/>
        <c:axId val="718647456"/>
      </c:barChart>
      <c:catAx>
        <c:axId val="71864649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718647456"/>
        <c:crosses val="autoZero"/>
        <c:auto val="1"/>
        <c:lblAlgn val="ctr"/>
        <c:lblOffset val="100"/>
        <c:noMultiLvlLbl val="0"/>
      </c:catAx>
      <c:valAx>
        <c:axId val="718647456"/>
        <c:scaling>
          <c:orientation val="minMax"/>
        </c:scaling>
        <c:delete val="1"/>
        <c:axPos val="l"/>
        <c:numFmt formatCode="General" sourceLinked="1"/>
        <c:majorTickMark val="none"/>
        <c:minorTickMark val="none"/>
        <c:tickLblPos val="nextTo"/>
        <c:crossAx val="71864649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GB"/>
              <a:t>Expected hours of lost load (h/year)</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v>2030/31</c:v>
          </c:tx>
          <c:spPr>
            <a:solidFill>
              <a:schemeClr val="accent2"/>
            </a:solidFill>
            <a:ln>
              <a:noFill/>
            </a:ln>
            <a:effectLst/>
          </c:spPr>
          <c:invertIfNegative val="0"/>
          <c:dLbls>
            <c:delete val="1"/>
          </c:dLbls>
          <c:cat>
            <c:strRef>
              <c:f>'P1.Adequacy_Results'!$C$9:$C$42</c:f>
              <c:strCache>
                <c:ptCount val="34"/>
                <c:pt idx="0">
                  <c:v>1984/85</c:v>
                </c:pt>
                <c:pt idx="1">
                  <c:v>1985/86</c:v>
                </c:pt>
                <c:pt idx="2">
                  <c:v>1986/87</c:v>
                </c:pt>
                <c:pt idx="3">
                  <c:v>1987/88</c:v>
                </c:pt>
                <c:pt idx="4">
                  <c:v>1988/89</c:v>
                </c:pt>
                <c:pt idx="5">
                  <c:v>1989/90</c:v>
                </c:pt>
                <c:pt idx="6">
                  <c:v>1990/91</c:v>
                </c:pt>
                <c:pt idx="7">
                  <c:v>1991/92</c:v>
                </c:pt>
                <c:pt idx="8">
                  <c:v>1992/93</c:v>
                </c:pt>
                <c:pt idx="9">
                  <c:v>1993/94</c:v>
                </c:pt>
                <c:pt idx="10">
                  <c:v>1994/95</c:v>
                </c:pt>
                <c:pt idx="11">
                  <c:v>1995/96</c:v>
                </c:pt>
                <c:pt idx="12">
                  <c:v>1996/97</c:v>
                </c:pt>
                <c:pt idx="13">
                  <c:v>1997/98</c:v>
                </c:pt>
                <c:pt idx="14">
                  <c:v>1998/99</c:v>
                </c:pt>
                <c:pt idx="15">
                  <c:v>1999/2000</c:v>
                </c:pt>
                <c:pt idx="16">
                  <c:v>2000/01</c:v>
                </c:pt>
                <c:pt idx="17">
                  <c:v>2001/02</c:v>
                </c:pt>
                <c:pt idx="18">
                  <c:v>2002/03</c:v>
                </c:pt>
                <c:pt idx="19">
                  <c:v>2003/04</c:v>
                </c:pt>
                <c:pt idx="20">
                  <c:v>2004/05</c:v>
                </c:pt>
                <c:pt idx="21">
                  <c:v>2005/06</c:v>
                </c:pt>
                <c:pt idx="22">
                  <c:v>2006/07</c:v>
                </c:pt>
                <c:pt idx="23">
                  <c:v>2007/08</c:v>
                </c:pt>
                <c:pt idx="24">
                  <c:v>2008/09</c:v>
                </c:pt>
                <c:pt idx="25">
                  <c:v>2009/10</c:v>
                </c:pt>
                <c:pt idx="26">
                  <c:v>2010/11</c:v>
                </c:pt>
                <c:pt idx="27">
                  <c:v>2011/12</c:v>
                </c:pt>
                <c:pt idx="28">
                  <c:v>2012/13</c:v>
                </c:pt>
                <c:pt idx="29">
                  <c:v>2013/14</c:v>
                </c:pt>
                <c:pt idx="30">
                  <c:v>2014/15</c:v>
                </c:pt>
                <c:pt idx="31">
                  <c:v>2015/16</c:v>
                </c:pt>
                <c:pt idx="32">
                  <c:v>2016/17</c:v>
                </c:pt>
                <c:pt idx="33">
                  <c:v>2017/18</c:v>
                </c:pt>
              </c:strCache>
            </c:strRef>
          </c:cat>
          <c:val>
            <c:numRef>
              <c:f>'P1.Adequacy_Results'!$D$9:$D$42</c:f>
              <c:numCache>
                <c:formatCode>General</c:formatCode>
                <c:ptCount val="34"/>
                <c:pt idx="0">
                  <c:v>3.97</c:v>
                </c:pt>
                <c:pt idx="1">
                  <c:v>4.9800000000000004</c:v>
                </c:pt>
                <c:pt idx="2">
                  <c:v>0</c:v>
                </c:pt>
                <c:pt idx="3">
                  <c:v>0</c:v>
                </c:pt>
                <c:pt idx="4">
                  <c:v>0</c:v>
                </c:pt>
                <c:pt idx="5">
                  <c:v>0</c:v>
                </c:pt>
                <c:pt idx="6">
                  <c:v>0</c:v>
                </c:pt>
                <c:pt idx="7">
                  <c:v>0</c:v>
                </c:pt>
                <c:pt idx="8">
                  <c:v>0</c:v>
                </c:pt>
                <c:pt idx="9">
                  <c:v>0</c:v>
                </c:pt>
                <c:pt idx="10">
                  <c:v>0</c:v>
                </c:pt>
                <c:pt idx="11">
                  <c:v>0</c:v>
                </c:pt>
                <c:pt idx="12">
                  <c:v>0.01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0.04</c:v>
                </c:pt>
                <c:pt idx="28">
                  <c:v>0</c:v>
                </c:pt>
                <c:pt idx="29">
                  <c:v>0</c:v>
                </c:pt>
                <c:pt idx="30">
                  <c:v>0</c:v>
                </c:pt>
                <c:pt idx="31">
                  <c:v>0</c:v>
                </c:pt>
                <c:pt idx="32">
                  <c:v>0</c:v>
                </c:pt>
                <c:pt idx="33">
                  <c:v>0</c:v>
                </c:pt>
              </c:numCache>
            </c:numRef>
          </c:val>
          <c:extLst>
            <c:ext xmlns:c16="http://schemas.microsoft.com/office/drawing/2014/chart" uri="{C3380CC4-5D6E-409C-BE32-E72D297353CC}">
              <c16:uniqueId val="{00000005-A7EA-468C-91B2-846CE7022E1B}"/>
            </c:ext>
          </c:extLst>
        </c:ser>
        <c:ser>
          <c:idx val="2"/>
          <c:order val="1"/>
          <c:tx>
            <c:v>2035/36</c:v>
          </c:tx>
          <c:spPr>
            <a:solidFill>
              <a:schemeClr val="accent3"/>
            </a:solidFill>
            <a:ln>
              <a:noFill/>
            </a:ln>
            <a:effectLst/>
          </c:spPr>
          <c:invertIfNegative val="0"/>
          <c:dLbls>
            <c:delete val="1"/>
          </c:dLbls>
          <c:cat>
            <c:strRef>
              <c:f>'P1.Adequacy_Results'!$C$9:$C$42</c:f>
              <c:strCache>
                <c:ptCount val="34"/>
                <c:pt idx="0">
                  <c:v>1984/85</c:v>
                </c:pt>
                <c:pt idx="1">
                  <c:v>1985/86</c:v>
                </c:pt>
                <c:pt idx="2">
                  <c:v>1986/87</c:v>
                </c:pt>
                <c:pt idx="3">
                  <c:v>1987/88</c:v>
                </c:pt>
                <c:pt idx="4">
                  <c:v>1988/89</c:v>
                </c:pt>
                <c:pt idx="5">
                  <c:v>1989/90</c:v>
                </c:pt>
                <c:pt idx="6">
                  <c:v>1990/91</c:v>
                </c:pt>
                <c:pt idx="7">
                  <c:v>1991/92</c:v>
                </c:pt>
                <c:pt idx="8">
                  <c:v>1992/93</c:v>
                </c:pt>
                <c:pt idx="9">
                  <c:v>1993/94</c:v>
                </c:pt>
                <c:pt idx="10">
                  <c:v>1994/95</c:v>
                </c:pt>
                <c:pt idx="11">
                  <c:v>1995/96</c:v>
                </c:pt>
                <c:pt idx="12">
                  <c:v>1996/97</c:v>
                </c:pt>
                <c:pt idx="13">
                  <c:v>1997/98</c:v>
                </c:pt>
                <c:pt idx="14">
                  <c:v>1998/99</c:v>
                </c:pt>
                <c:pt idx="15">
                  <c:v>1999/2000</c:v>
                </c:pt>
                <c:pt idx="16">
                  <c:v>2000/01</c:v>
                </c:pt>
                <c:pt idx="17">
                  <c:v>2001/02</c:v>
                </c:pt>
                <c:pt idx="18">
                  <c:v>2002/03</c:v>
                </c:pt>
                <c:pt idx="19">
                  <c:v>2003/04</c:v>
                </c:pt>
                <c:pt idx="20">
                  <c:v>2004/05</c:v>
                </c:pt>
                <c:pt idx="21">
                  <c:v>2005/06</c:v>
                </c:pt>
                <c:pt idx="22">
                  <c:v>2006/07</c:v>
                </c:pt>
                <c:pt idx="23">
                  <c:v>2007/08</c:v>
                </c:pt>
                <c:pt idx="24">
                  <c:v>2008/09</c:v>
                </c:pt>
                <c:pt idx="25">
                  <c:v>2009/10</c:v>
                </c:pt>
                <c:pt idx="26">
                  <c:v>2010/11</c:v>
                </c:pt>
                <c:pt idx="27">
                  <c:v>2011/12</c:v>
                </c:pt>
                <c:pt idx="28">
                  <c:v>2012/13</c:v>
                </c:pt>
                <c:pt idx="29">
                  <c:v>2013/14</c:v>
                </c:pt>
                <c:pt idx="30">
                  <c:v>2014/15</c:v>
                </c:pt>
                <c:pt idx="31">
                  <c:v>2015/16</c:v>
                </c:pt>
                <c:pt idx="32">
                  <c:v>2016/17</c:v>
                </c:pt>
                <c:pt idx="33">
                  <c:v>2017/18</c:v>
                </c:pt>
              </c:strCache>
            </c:strRef>
          </c:cat>
          <c:val>
            <c:numRef>
              <c:f>'P1.Adequacy_Results'!$D$43:$D$76</c:f>
              <c:numCache>
                <c:formatCode>General</c:formatCode>
                <c:ptCount val="34"/>
                <c:pt idx="0">
                  <c:v>1.52</c:v>
                </c:pt>
                <c:pt idx="1">
                  <c:v>6.23</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0.1</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extLst>
            <c:ext xmlns:c16="http://schemas.microsoft.com/office/drawing/2014/chart" uri="{C3380CC4-5D6E-409C-BE32-E72D297353CC}">
              <c16:uniqueId val="{00000006-A7EA-468C-91B2-846CE7022E1B}"/>
            </c:ext>
          </c:extLst>
        </c:ser>
        <c:ser>
          <c:idx val="0"/>
          <c:order val="2"/>
          <c:tx>
            <c:v>2040/41</c:v>
          </c:tx>
          <c:spPr>
            <a:solidFill>
              <a:schemeClr val="accent1"/>
            </a:solidFill>
            <a:ln>
              <a:noFill/>
            </a:ln>
            <a:effectLst/>
          </c:spPr>
          <c:invertIfNegative val="0"/>
          <c:dLbls>
            <c:delete val="1"/>
          </c:dLbls>
          <c:cat>
            <c:strRef>
              <c:f>'P1.Adequacy_Results'!$C$9:$C$42</c:f>
              <c:strCache>
                <c:ptCount val="34"/>
                <c:pt idx="0">
                  <c:v>1984/85</c:v>
                </c:pt>
                <c:pt idx="1">
                  <c:v>1985/86</c:v>
                </c:pt>
                <c:pt idx="2">
                  <c:v>1986/87</c:v>
                </c:pt>
                <c:pt idx="3">
                  <c:v>1987/88</c:v>
                </c:pt>
                <c:pt idx="4">
                  <c:v>1988/89</c:v>
                </c:pt>
                <c:pt idx="5">
                  <c:v>1989/90</c:v>
                </c:pt>
                <c:pt idx="6">
                  <c:v>1990/91</c:v>
                </c:pt>
                <c:pt idx="7">
                  <c:v>1991/92</c:v>
                </c:pt>
                <c:pt idx="8">
                  <c:v>1992/93</c:v>
                </c:pt>
                <c:pt idx="9">
                  <c:v>1993/94</c:v>
                </c:pt>
                <c:pt idx="10">
                  <c:v>1994/95</c:v>
                </c:pt>
                <c:pt idx="11">
                  <c:v>1995/96</c:v>
                </c:pt>
                <c:pt idx="12">
                  <c:v>1996/97</c:v>
                </c:pt>
                <c:pt idx="13">
                  <c:v>1997/98</c:v>
                </c:pt>
                <c:pt idx="14">
                  <c:v>1998/99</c:v>
                </c:pt>
                <c:pt idx="15">
                  <c:v>1999/2000</c:v>
                </c:pt>
                <c:pt idx="16">
                  <c:v>2000/01</c:v>
                </c:pt>
                <c:pt idx="17">
                  <c:v>2001/02</c:v>
                </c:pt>
                <c:pt idx="18">
                  <c:v>2002/03</c:v>
                </c:pt>
                <c:pt idx="19">
                  <c:v>2003/04</c:v>
                </c:pt>
                <c:pt idx="20">
                  <c:v>2004/05</c:v>
                </c:pt>
                <c:pt idx="21">
                  <c:v>2005/06</c:v>
                </c:pt>
                <c:pt idx="22">
                  <c:v>2006/07</c:v>
                </c:pt>
                <c:pt idx="23">
                  <c:v>2007/08</c:v>
                </c:pt>
                <c:pt idx="24">
                  <c:v>2008/09</c:v>
                </c:pt>
                <c:pt idx="25">
                  <c:v>2009/10</c:v>
                </c:pt>
                <c:pt idx="26">
                  <c:v>2010/11</c:v>
                </c:pt>
                <c:pt idx="27">
                  <c:v>2011/12</c:v>
                </c:pt>
                <c:pt idx="28">
                  <c:v>2012/13</c:v>
                </c:pt>
                <c:pt idx="29">
                  <c:v>2013/14</c:v>
                </c:pt>
                <c:pt idx="30">
                  <c:v>2014/15</c:v>
                </c:pt>
                <c:pt idx="31">
                  <c:v>2015/16</c:v>
                </c:pt>
                <c:pt idx="32">
                  <c:v>2016/17</c:v>
                </c:pt>
                <c:pt idx="33">
                  <c:v>2017/18</c:v>
                </c:pt>
              </c:strCache>
            </c:strRef>
          </c:cat>
          <c:val>
            <c:numRef>
              <c:f>'P1.Adequacy_Results'!$D$77:$D$110</c:f>
              <c:numCache>
                <c:formatCode>General</c:formatCode>
                <c:ptCount val="34"/>
                <c:pt idx="0">
                  <c:v>0.36</c:v>
                </c:pt>
                <c:pt idx="1">
                  <c:v>5.63</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0.06</c:v>
                </c:pt>
                <c:pt idx="17">
                  <c:v>0</c:v>
                </c:pt>
                <c:pt idx="18">
                  <c:v>0</c:v>
                </c:pt>
                <c:pt idx="19">
                  <c:v>0</c:v>
                </c:pt>
                <c:pt idx="20">
                  <c:v>0</c:v>
                </c:pt>
                <c:pt idx="21">
                  <c:v>7.0000000000000007E-2</c:v>
                </c:pt>
                <c:pt idx="22">
                  <c:v>0</c:v>
                </c:pt>
                <c:pt idx="23">
                  <c:v>0</c:v>
                </c:pt>
                <c:pt idx="24">
                  <c:v>0</c:v>
                </c:pt>
                <c:pt idx="25">
                  <c:v>0</c:v>
                </c:pt>
                <c:pt idx="26">
                  <c:v>0</c:v>
                </c:pt>
                <c:pt idx="27">
                  <c:v>0</c:v>
                </c:pt>
                <c:pt idx="28">
                  <c:v>0</c:v>
                </c:pt>
                <c:pt idx="29">
                  <c:v>0</c:v>
                </c:pt>
                <c:pt idx="30">
                  <c:v>0</c:v>
                </c:pt>
                <c:pt idx="31">
                  <c:v>0</c:v>
                </c:pt>
                <c:pt idx="32">
                  <c:v>0</c:v>
                </c:pt>
                <c:pt idx="33">
                  <c:v>0</c:v>
                </c:pt>
              </c:numCache>
            </c:numRef>
          </c:val>
          <c:extLst>
            <c:ext xmlns:c16="http://schemas.microsoft.com/office/drawing/2014/chart" uri="{C3380CC4-5D6E-409C-BE32-E72D297353CC}">
              <c16:uniqueId val="{00000004-A7EA-468C-91B2-846CE7022E1B}"/>
            </c:ext>
          </c:extLst>
        </c:ser>
        <c:dLbls>
          <c:dLblPos val="outEnd"/>
          <c:showLegendKey val="0"/>
          <c:showVal val="1"/>
          <c:showCatName val="0"/>
          <c:showSerName val="0"/>
          <c:showPercent val="0"/>
          <c:showBubbleSize val="0"/>
        </c:dLbls>
        <c:gapWidth val="444"/>
        <c:overlap val="-90"/>
        <c:axId val="446811976"/>
        <c:axId val="446803336"/>
      </c:barChart>
      <c:catAx>
        <c:axId val="4468119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446803336"/>
        <c:crosses val="autoZero"/>
        <c:auto val="1"/>
        <c:lblAlgn val="ctr"/>
        <c:lblOffset val="100"/>
        <c:noMultiLvlLbl val="0"/>
      </c:catAx>
      <c:valAx>
        <c:axId val="446803336"/>
        <c:scaling>
          <c:orientation val="minMax"/>
        </c:scaling>
        <c:delete val="0"/>
        <c:axPos val="l"/>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681197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GB"/>
              <a:t>Expected volume of lost load (GWh)</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v>2030/31</c:v>
          </c:tx>
          <c:spPr>
            <a:solidFill>
              <a:schemeClr val="accent2"/>
            </a:solidFill>
            <a:ln>
              <a:noFill/>
            </a:ln>
            <a:effectLst/>
          </c:spPr>
          <c:invertIfNegative val="0"/>
          <c:dLbls>
            <c:delete val="1"/>
          </c:dLbls>
          <c:cat>
            <c:strRef>
              <c:f>'P1.Adequacy_Results'!$C$9:$C$42</c:f>
              <c:strCache>
                <c:ptCount val="34"/>
                <c:pt idx="0">
                  <c:v>1984/85</c:v>
                </c:pt>
                <c:pt idx="1">
                  <c:v>1985/86</c:v>
                </c:pt>
                <c:pt idx="2">
                  <c:v>1986/87</c:v>
                </c:pt>
                <c:pt idx="3">
                  <c:v>1987/88</c:v>
                </c:pt>
                <c:pt idx="4">
                  <c:v>1988/89</c:v>
                </c:pt>
                <c:pt idx="5">
                  <c:v>1989/90</c:v>
                </c:pt>
                <c:pt idx="6">
                  <c:v>1990/91</c:v>
                </c:pt>
                <c:pt idx="7">
                  <c:v>1991/92</c:v>
                </c:pt>
                <c:pt idx="8">
                  <c:v>1992/93</c:v>
                </c:pt>
                <c:pt idx="9">
                  <c:v>1993/94</c:v>
                </c:pt>
                <c:pt idx="10">
                  <c:v>1994/95</c:v>
                </c:pt>
                <c:pt idx="11">
                  <c:v>1995/96</c:v>
                </c:pt>
                <c:pt idx="12">
                  <c:v>1996/97</c:v>
                </c:pt>
                <c:pt idx="13">
                  <c:v>1997/98</c:v>
                </c:pt>
                <c:pt idx="14">
                  <c:v>1998/99</c:v>
                </c:pt>
                <c:pt idx="15">
                  <c:v>1999/2000</c:v>
                </c:pt>
                <c:pt idx="16">
                  <c:v>2000/01</c:v>
                </c:pt>
                <c:pt idx="17">
                  <c:v>2001/02</c:v>
                </c:pt>
                <c:pt idx="18">
                  <c:v>2002/03</c:v>
                </c:pt>
                <c:pt idx="19">
                  <c:v>2003/04</c:v>
                </c:pt>
                <c:pt idx="20">
                  <c:v>2004/05</c:v>
                </c:pt>
                <c:pt idx="21">
                  <c:v>2005/06</c:v>
                </c:pt>
                <c:pt idx="22">
                  <c:v>2006/07</c:v>
                </c:pt>
                <c:pt idx="23">
                  <c:v>2007/08</c:v>
                </c:pt>
                <c:pt idx="24">
                  <c:v>2008/09</c:v>
                </c:pt>
                <c:pt idx="25">
                  <c:v>2009/10</c:v>
                </c:pt>
                <c:pt idx="26">
                  <c:v>2010/11</c:v>
                </c:pt>
                <c:pt idx="27">
                  <c:v>2011/12</c:v>
                </c:pt>
                <c:pt idx="28">
                  <c:v>2012/13</c:v>
                </c:pt>
                <c:pt idx="29">
                  <c:v>2013/14</c:v>
                </c:pt>
                <c:pt idx="30">
                  <c:v>2014/15</c:v>
                </c:pt>
                <c:pt idx="31">
                  <c:v>2015/16</c:v>
                </c:pt>
                <c:pt idx="32">
                  <c:v>2016/17</c:v>
                </c:pt>
                <c:pt idx="33">
                  <c:v>2017/18</c:v>
                </c:pt>
              </c:strCache>
            </c:strRef>
          </c:cat>
          <c:val>
            <c:numRef>
              <c:f>'P1.Adequacy_Results'!$E$9:$E$42</c:f>
              <c:numCache>
                <c:formatCode>General</c:formatCode>
                <c:ptCount val="34"/>
                <c:pt idx="0">
                  <c:v>34.200000000000003</c:v>
                </c:pt>
                <c:pt idx="1">
                  <c:v>38.020000000000003</c:v>
                </c:pt>
                <c:pt idx="2">
                  <c:v>0</c:v>
                </c:pt>
                <c:pt idx="3">
                  <c:v>0</c:v>
                </c:pt>
                <c:pt idx="4">
                  <c:v>0</c:v>
                </c:pt>
                <c:pt idx="5">
                  <c:v>0</c:v>
                </c:pt>
                <c:pt idx="6">
                  <c:v>0</c:v>
                </c:pt>
                <c:pt idx="7">
                  <c:v>0</c:v>
                </c:pt>
                <c:pt idx="8">
                  <c:v>0</c:v>
                </c:pt>
                <c:pt idx="9">
                  <c:v>0</c:v>
                </c:pt>
                <c:pt idx="10">
                  <c:v>0</c:v>
                </c:pt>
                <c:pt idx="11">
                  <c:v>0</c:v>
                </c:pt>
                <c:pt idx="12">
                  <c:v>0.05</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0.15</c:v>
                </c:pt>
                <c:pt idx="28">
                  <c:v>0</c:v>
                </c:pt>
                <c:pt idx="29">
                  <c:v>0</c:v>
                </c:pt>
                <c:pt idx="30">
                  <c:v>0</c:v>
                </c:pt>
                <c:pt idx="31">
                  <c:v>0</c:v>
                </c:pt>
                <c:pt idx="32">
                  <c:v>0</c:v>
                </c:pt>
                <c:pt idx="33">
                  <c:v>0</c:v>
                </c:pt>
              </c:numCache>
            </c:numRef>
          </c:val>
          <c:extLst>
            <c:ext xmlns:c16="http://schemas.microsoft.com/office/drawing/2014/chart" uri="{C3380CC4-5D6E-409C-BE32-E72D297353CC}">
              <c16:uniqueId val="{00000000-6BBF-4663-A4A7-19EF62F8AE39}"/>
            </c:ext>
          </c:extLst>
        </c:ser>
        <c:ser>
          <c:idx val="2"/>
          <c:order val="1"/>
          <c:tx>
            <c:v>2035/36</c:v>
          </c:tx>
          <c:spPr>
            <a:solidFill>
              <a:schemeClr val="accent3"/>
            </a:solidFill>
            <a:ln>
              <a:noFill/>
            </a:ln>
            <a:effectLst/>
          </c:spPr>
          <c:invertIfNegative val="0"/>
          <c:dLbls>
            <c:delete val="1"/>
          </c:dLbls>
          <c:cat>
            <c:strRef>
              <c:f>'P1.Adequacy_Results'!$C$9:$C$42</c:f>
              <c:strCache>
                <c:ptCount val="34"/>
                <c:pt idx="0">
                  <c:v>1984/85</c:v>
                </c:pt>
                <c:pt idx="1">
                  <c:v>1985/86</c:v>
                </c:pt>
                <c:pt idx="2">
                  <c:v>1986/87</c:v>
                </c:pt>
                <c:pt idx="3">
                  <c:v>1987/88</c:v>
                </c:pt>
                <c:pt idx="4">
                  <c:v>1988/89</c:v>
                </c:pt>
                <c:pt idx="5">
                  <c:v>1989/90</c:v>
                </c:pt>
                <c:pt idx="6">
                  <c:v>1990/91</c:v>
                </c:pt>
                <c:pt idx="7">
                  <c:v>1991/92</c:v>
                </c:pt>
                <c:pt idx="8">
                  <c:v>1992/93</c:v>
                </c:pt>
                <c:pt idx="9">
                  <c:v>1993/94</c:v>
                </c:pt>
                <c:pt idx="10">
                  <c:v>1994/95</c:v>
                </c:pt>
                <c:pt idx="11">
                  <c:v>1995/96</c:v>
                </c:pt>
                <c:pt idx="12">
                  <c:v>1996/97</c:v>
                </c:pt>
                <c:pt idx="13">
                  <c:v>1997/98</c:v>
                </c:pt>
                <c:pt idx="14">
                  <c:v>1998/99</c:v>
                </c:pt>
                <c:pt idx="15">
                  <c:v>1999/2000</c:v>
                </c:pt>
                <c:pt idx="16">
                  <c:v>2000/01</c:v>
                </c:pt>
                <c:pt idx="17">
                  <c:v>2001/02</c:v>
                </c:pt>
                <c:pt idx="18">
                  <c:v>2002/03</c:v>
                </c:pt>
                <c:pt idx="19">
                  <c:v>2003/04</c:v>
                </c:pt>
                <c:pt idx="20">
                  <c:v>2004/05</c:v>
                </c:pt>
                <c:pt idx="21">
                  <c:v>2005/06</c:v>
                </c:pt>
                <c:pt idx="22">
                  <c:v>2006/07</c:v>
                </c:pt>
                <c:pt idx="23">
                  <c:v>2007/08</c:v>
                </c:pt>
                <c:pt idx="24">
                  <c:v>2008/09</c:v>
                </c:pt>
                <c:pt idx="25">
                  <c:v>2009/10</c:v>
                </c:pt>
                <c:pt idx="26">
                  <c:v>2010/11</c:v>
                </c:pt>
                <c:pt idx="27">
                  <c:v>2011/12</c:v>
                </c:pt>
                <c:pt idx="28">
                  <c:v>2012/13</c:v>
                </c:pt>
                <c:pt idx="29">
                  <c:v>2013/14</c:v>
                </c:pt>
                <c:pt idx="30">
                  <c:v>2014/15</c:v>
                </c:pt>
                <c:pt idx="31">
                  <c:v>2015/16</c:v>
                </c:pt>
                <c:pt idx="32">
                  <c:v>2016/17</c:v>
                </c:pt>
                <c:pt idx="33">
                  <c:v>2017/18</c:v>
                </c:pt>
              </c:strCache>
            </c:strRef>
          </c:cat>
          <c:val>
            <c:numRef>
              <c:f>'P1.Adequacy_Results'!$E$43:$E$76</c:f>
              <c:numCache>
                <c:formatCode>General</c:formatCode>
                <c:ptCount val="34"/>
                <c:pt idx="0">
                  <c:v>9.4499999999999993</c:v>
                </c:pt>
                <c:pt idx="1">
                  <c:v>47.1</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0.44</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extLst>
            <c:ext xmlns:c16="http://schemas.microsoft.com/office/drawing/2014/chart" uri="{C3380CC4-5D6E-409C-BE32-E72D297353CC}">
              <c16:uniqueId val="{00000001-6BBF-4663-A4A7-19EF62F8AE39}"/>
            </c:ext>
          </c:extLst>
        </c:ser>
        <c:ser>
          <c:idx val="0"/>
          <c:order val="2"/>
          <c:tx>
            <c:v>2040/41</c:v>
          </c:tx>
          <c:spPr>
            <a:solidFill>
              <a:schemeClr val="accent1"/>
            </a:solidFill>
            <a:ln>
              <a:noFill/>
            </a:ln>
            <a:effectLst/>
          </c:spPr>
          <c:invertIfNegative val="0"/>
          <c:dLbls>
            <c:delete val="1"/>
          </c:dLbls>
          <c:cat>
            <c:strRef>
              <c:f>'P1.Adequacy_Results'!$C$9:$C$42</c:f>
              <c:strCache>
                <c:ptCount val="34"/>
                <c:pt idx="0">
                  <c:v>1984/85</c:v>
                </c:pt>
                <c:pt idx="1">
                  <c:v>1985/86</c:v>
                </c:pt>
                <c:pt idx="2">
                  <c:v>1986/87</c:v>
                </c:pt>
                <c:pt idx="3">
                  <c:v>1987/88</c:v>
                </c:pt>
                <c:pt idx="4">
                  <c:v>1988/89</c:v>
                </c:pt>
                <c:pt idx="5">
                  <c:v>1989/90</c:v>
                </c:pt>
                <c:pt idx="6">
                  <c:v>1990/91</c:v>
                </c:pt>
                <c:pt idx="7">
                  <c:v>1991/92</c:v>
                </c:pt>
                <c:pt idx="8">
                  <c:v>1992/93</c:v>
                </c:pt>
                <c:pt idx="9">
                  <c:v>1993/94</c:v>
                </c:pt>
                <c:pt idx="10">
                  <c:v>1994/95</c:v>
                </c:pt>
                <c:pt idx="11">
                  <c:v>1995/96</c:v>
                </c:pt>
                <c:pt idx="12">
                  <c:v>1996/97</c:v>
                </c:pt>
                <c:pt idx="13">
                  <c:v>1997/98</c:v>
                </c:pt>
                <c:pt idx="14">
                  <c:v>1998/99</c:v>
                </c:pt>
                <c:pt idx="15">
                  <c:v>1999/2000</c:v>
                </c:pt>
                <c:pt idx="16">
                  <c:v>2000/01</c:v>
                </c:pt>
                <c:pt idx="17">
                  <c:v>2001/02</c:v>
                </c:pt>
                <c:pt idx="18">
                  <c:v>2002/03</c:v>
                </c:pt>
                <c:pt idx="19">
                  <c:v>2003/04</c:v>
                </c:pt>
                <c:pt idx="20">
                  <c:v>2004/05</c:v>
                </c:pt>
                <c:pt idx="21">
                  <c:v>2005/06</c:v>
                </c:pt>
                <c:pt idx="22">
                  <c:v>2006/07</c:v>
                </c:pt>
                <c:pt idx="23">
                  <c:v>2007/08</c:v>
                </c:pt>
                <c:pt idx="24">
                  <c:v>2008/09</c:v>
                </c:pt>
                <c:pt idx="25">
                  <c:v>2009/10</c:v>
                </c:pt>
                <c:pt idx="26">
                  <c:v>2010/11</c:v>
                </c:pt>
                <c:pt idx="27">
                  <c:v>2011/12</c:v>
                </c:pt>
                <c:pt idx="28">
                  <c:v>2012/13</c:v>
                </c:pt>
                <c:pt idx="29">
                  <c:v>2013/14</c:v>
                </c:pt>
                <c:pt idx="30">
                  <c:v>2014/15</c:v>
                </c:pt>
                <c:pt idx="31">
                  <c:v>2015/16</c:v>
                </c:pt>
                <c:pt idx="32">
                  <c:v>2016/17</c:v>
                </c:pt>
                <c:pt idx="33">
                  <c:v>2017/18</c:v>
                </c:pt>
              </c:strCache>
            </c:strRef>
          </c:cat>
          <c:val>
            <c:numRef>
              <c:f>'P1.Adequacy_Results'!$E$77:$E$110</c:f>
              <c:numCache>
                <c:formatCode>General</c:formatCode>
                <c:ptCount val="34"/>
                <c:pt idx="0">
                  <c:v>2.44</c:v>
                </c:pt>
                <c:pt idx="1">
                  <c:v>57.04</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0.45</c:v>
                </c:pt>
                <c:pt idx="17">
                  <c:v>0</c:v>
                </c:pt>
                <c:pt idx="18">
                  <c:v>0</c:v>
                </c:pt>
                <c:pt idx="19">
                  <c:v>0</c:v>
                </c:pt>
                <c:pt idx="20">
                  <c:v>0</c:v>
                </c:pt>
                <c:pt idx="21">
                  <c:v>0.8</c:v>
                </c:pt>
                <c:pt idx="22">
                  <c:v>0</c:v>
                </c:pt>
                <c:pt idx="23">
                  <c:v>0</c:v>
                </c:pt>
                <c:pt idx="24">
                  <c:v>0</c:v>
                </c:pt>
                <c:pt idx="25">
                  <c:v>0</c:v>
                </c:pt>
                <c:pt idx="26">
                  <c:v>0</c:v>
                </c:pt>
                <c:pt idx="27">
                  <c:v>0</c:v>
                </c:pt>
                <c:pt idx="28">
                  <c:v>0</c:v>
                </c:pt>
                <c:pt idx="29">
                  <c:v>0</c:v>
                </c:pt>
                <c:pt idx="30">
                  <c:v>0</c:v>
                </c:pt>
                <c:pt idx="31">
                  <c:v>0</c:v>
                </c:pt>
                <c:pt idx="32">
                  <c:v>0</c:v>
                </c:pt>
                <c:pt idx="33">
                  <c:v>0</c:v>
                </c:pt>
              </c:numCache>
            </c:numRef>
          </c:val>
          <c:extLst>
            <c:ext xmlns:c16="http://schemas.microsoft.com/office/drawing/2014/chart" uri="{C3380CC4-5D6E-409C-BE32-E72D297353CC}">
              <c16:uniqueId val="{00000002-6BBF-4663-A4A7-19EF62F8AE39}"/>
            </c:ext>
          </c:extLst>
        </c:ser>
        <c:dLbls>
          <c:dLblPos val="outEnd"/>
          <c:showLegendKey val="0"/>
          <c:showVal val="1"/>
          <c:showCatName val="0"/>
          <c:showSerName val="0"/>
          <c:showPercent val="0"/>
          <c:showBubbleSize val="0"/>
        </c:dLbls>
        <c:gapWidth val="444"/>
        <c:overlap val="-90"/>
        <c:axId val="446811976"/>
        <c:axId val="446803336"/>
      </c:barChart>
      <c:catAx>
        <c:axId val="4468119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446803336"/>
        <c:crosses val="autoZero"/>
        <c:auto val="1"/>
        <c:lblAlgn val="ctr"/>
        <c:lblOffset val="100"/>
        <c:noMultiLvlLbl val="0"/>
      </c:catAx>
      <c:valAx>
        <c:axId val="446803336"/>
        <c:scaling>
          <c:orientation val="minMax"/>
        </c:scaling>
        <c:delete val="0"/>
        <c:axPos val="l"/>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681197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GB">
                <a:latin typeface="Poppins" panose="00000500000000000000" pitchFamily="2" charset="0"/>
                <a:cs typeface="Poppins" panose="00000500000000000000" pitchFamily="2" charset="0"/>
              </a:rPr>
              <a:t>Portfolio 2: Capacity data</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'P2.Capacity_Data'!$L$6</c:f>
              <c:strCache>
                <c:ptCount val="1"/>
                <c:pt idx="0">
                  <c:v>2030/31 (GW)</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'P2.Capacity_Data'!$K$7:$K$21</c:f>
              <c:strCache>
                <c:ptCount val="15"/>
                <c:pt idx="0">
                  <c:v>Offshore wind</c:v>
                </c:pt>
                <c:pt idx="1">
                  <c:v>Onshore wind</c:v>
                </c:pt>
                <c:pt idx="2">
                  <c:v>Solar</c:v>
                </c:pt>
                <c:pt idx="3">
                  <c:v>Other renewables</c:v>
                </c:pt>
                <c:pt idx="4">
                  <c:v>Nuclear</c:v>
                </c:pt>
                <c:pt idx="5">
                  <c:v>Biomass+BECCS</c:v>
                </c:pt>
                <c:pt idx="6">
                  <c:v>Gas CCS</c:v>
                </c:pt>
                <c:pt idx="7">
                  <c:v>Unabated Gas: GT, CCGT &amp; GT CHP</c:v>
                </c:pt>
                <c:pt idx="8">
                  <c:v>Hydrogen-to-power</c:v>
                </c:pt>
                <c:pt idx="9">
                  <c:v>Batteries</c:v>
                </c:pt>
                <c:pt idx="10">
                  <c:v>Pumped hydro</c:v>
                </c:pt>
                <c:pt idx="11">
                  <c:v>Other LDES </c:v>
                </c:pt>
                <c:pt idx="12">
                  <c:v>Interconnectors</c:v>
                </c:pt>
                <c:pt idx="13">
                  <c:v>DSR</c:v>
                </c:pt>
                <c:pt idx="14">
                  <c:v>Max. Dynamic Demand Shifting</c:v>
                </c:pt>
              </c:strCache>
            </c:strRef>
          </c:cat>
          <c:val>
            <c:numRef>
              <c:f>'P2.Capacity_Data'!$L$7:$L$21</c:f>
              <c:numCache>
                <c:formatCode>0.0</c:formatCode>
                <c:ptCount val="15"/>
                <c:pt idx="0">
                  <c:v>43.1</c:v>
                </c:pt>
                <c:pt idx="1">
                  <c:v>27.3</c:v>
                </c:pt>
                <c:pt idx="2">
                  <c:v>47.4</c:v>
                </c:pt>
                <c:pt idx="3">
                  <c:v>5.5</c:v>
                </c:pt>
                <c:pt idx="4">
                  <c:v>4.0999999999999996</c:v>
                </c:pt>
                <c:pt idx="5">
                  <c:v>3.8</c:v>
                </c:pt>
                <c:pt idx="6">
                  <c:v>0.9</c:v>
                </c:pt>
                <c:pt idx="7">
                  <c:v>35</c:v>
                </c:pt>
                <c:pt idx="8">
                  <c:v>0</c:v>
                </c:pt>
                <c:pt idx="9">
                  <c:v>29</c:v>
                </c:pt>
                <c:pt idx="10">
                  <c:v>2.7</c:v>
                </c:pt>
                <c:pt idx="11">
                  <c:v>0</c:v>
                </c:pt>
                <c:pt idx="12">
                  <c:v>11.7</c:v>
                </c:pt>
                <c:pt idx="13">
                  <c:v>3.4</c:v>
                </c:pt>
                <c:pt idx="14">
                  <c:v>5.9</c:v>
                </c:pt>
              </c:numCache>
            </c:numRef>
          </c:val>
          <c:extLst>
            <c:ext xmlns:c16="http://schemas.microsoft.com/office/drawing/2014/chart" uri="{C3380CC4-5D6E-409C-BE32-E72D297353CC}">
              <c16:uniqueId val="{00000000-7FA3-4252-8223-A0C95D30C992}"/>
            </c:ext>
          </c:extLst>
        </c:ser>
        <c:ser>
          <c:idx val="1"/>
          <c:order val="1"/>
          <c:tx>
            <c:strRef>
              <c:f>'P2.Capacity_Data'!$M$6</c:f>
              <c:strCache>
                <c:ptCount val="1"/>
                <c:pt idx="0">
                  <c:v>2035/36 (GW)</c:v>
                </c:pt>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'P2.Capacity_Data'!$K$7:$K$21</c:f>
              <c:strCache>
                <c:ptCount val="15"/>
                <c:pt idx="0">
                  <c:v>Offshore wind</c:v>
                </c:pt>
                <c:pt idx="1">
                  <c:v>Onshore wind</c:v>
                </c:pt>
                <c:pt idx="2">
                  <c:v>Solar</c:v>
                </c:pt>
                <c:pt idx="3">
                  <c:v>Other renewables</c:v>
                </c:pt>
                <c:pt idx="4">
                  <c:v>Nuclear</c:v>
                </c:pt>
                <c:pt idx="5">
                  <c:v>Biomass+BECCS</c:v>
                </c:pt>
                <c:pt idx="6">
                  <c:v>Gas CCS</c:v>
                </c:pt>
                <c:pt idx="7">
                  <c:v>Unabated Gas: GT, CCGT &amp; GT CHP</c:v>
                </c:pt>
                <c:pt idx="8">
                  <c:v>Hydrogen-to-power</c:v>
                </c:pt>
                <c:pt idx="9">
                  <c:v>Batteries</c:v>
                </c:pt>
                <c:pt idx="10">
                  <c:v>Pumped hydro</c:v>
                </c:pt>
                <c:pt idx="11">
                  <c:v>Other LDES </c:v>
                </c:pt>
                <c:pt idx="12">
                  <c:v>Interconnectors</c:v>
                </c:pt>
                <c:pt idx="13">
                  <c:v>DSR</c:v>
                </c:pt>
                <c:pt idx="14">
                  <c:v>Max. Dynamic Demand Shifting</c:v>
                </c:pt>
              </c:strCache>
            </c:strRef>
          </c:cat>
          <c:val>
            <c:numRef>
              <c:f>'P2.Capacity_Data'!$M$7:$M$21</c:f>
              <c:numCache>
                <c:formatCode>0.0</c:formatCode>
                <c:ptCount val="15"/>
                <c:pt idx="0">
                  <c:v>89</c:v>
                </c:pt>
                <c:pt idx="1">
                  <c:v>31.2</c:v>
                </c:pt>
                <c:pt idx="2">
                  <c:v>69</c:v>
                </c:pt>
                <c:pt idx="3">
                  <c:v>5.2</c:v>
                </c:pt>
                <c:pt idx="4">
                  <c:v>4.5999999999999996</c:v>
                </c:pt>
                <c:pt idx="5">
                  <c:v>3.2</c:v>
                </c:pt>
                <c:pt idx="6">
                  <c:v>0.9</c:v>
                </c:pt>
                <c:pt idx="7">
                  <c:v>41.1</c:v>
                </c:pt>
                <c:pt idx="8">
                  <c:v>0</c:v>
                </c:pt>
                <c:pt idx="9">
                  <c:v>47.9</c:v>
                </c:pt>
                <c:pt idx="10">
                  <c:v>2.7</c:v>
                </c:pt>
                <c:pt idx="11">
                  <c:v>0</c:v>
                </c:pt>
                <c:pt idx="12">
                  <c:v>11.7</c:v>
                </c:pt>
                <c:pt idx="13">
                  <c:v>3.4</c:v>
                </c:pt>
                <c:pt idx="14">
                  <c:v>5.9</c:v>
                </c:pt>
              </c:numCache>
            </c:numRef>
          </c:val>
          <c:extLst>
            <c:ext xmlns:c16="http://schemas.microsoft.com/office/drawing/2014/chart" uri="{C3380CC4-5D6E-409C-BE32-E72D297353CC}">
              <c16:uniqueId val="{00000001-7FA3-4252-8223-A0C95D30C992}"/>
            </c:ext>
          </c:extLst>
        </c:ser>
        <c:ser>
          <c:idx val="2"/>
          <c:order val="2"/>
          <c:tx>
            <c:strRef>
              <c:f>'P2.Capacity_Data'!$N$6</c:f>
              <c:strCache>
                <c:ptCount val="1"/>
                <c:pt idx="0">
                  <c:v>2040/41 (GW)</c:v>
                </c:pt>
              </c:strCache>
            </c:strRef>
          </c:tx>
          <c:spPr>
            <a:solidFill>
              <a:schemeClr val="accent3"/>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'P2.Capacity_Data'!$K$7:$K$21</c:f>
              <c:strCache>
                <c:ptCount val="15"/>
                <c:pt idx="0">
                  <c:v>Offshore wind</c:v>
                </c:pt>
                <c:pt idx="1">
                  <c:v>Onshore wind</c:v>
                </c:pt>
                <c:pt idx="2">
                  <c:v>Solar</c:v>
                </c:pt>
                <c:pt idx="3">
                  <c:v>Other renewables</c:v>
                </c:pt>
                <c:pt idx="4">
                  <c:v>Nuclear</c:v>
                </c:pt>
                <c:pt idx="5">
                  <c:v>Biomass+BECCS</c:v>
                </c:pt>
                <c:pt idx="6">
                  <c:v>Gas CCS</c:v>
                </c:pt>
                <c:pt idx="7">
                  <c:v>Unabated Gas: GT, CCGT &amp; GT CHP</c:v>
                </c:pt>
                <c:pt idx="8">
                  <c:v>Hydrogen-to-power</c:v>
                </c:pt>
                <c:pt idx="9">
                  <c:v>Batteries</c:v>
                </c:pt>
                <c:pt idx="10">
                  <c:v>Pumped hydro</c:v>
                </c:pt>
                <c:pt idx="11">
                  <c:v>Other LDES </c:v>
                </c:pt>
                <c:pt idx="12">
                  <c:v>Interconnectors</c:v>
                </c:pt>
                <c:pt idx="13">
                  <c:v>DSR</c:v>
                </c:pt>
                <c:pt idx="14">
                  <c:v>Max. Dynamic Demand Shifting</c:v>
                </c:pt>
              </c:strCache>
            </c:strRef>
          </c:cat>
          <c:val>
            <c:numRef>
              <c:f>'P2.Capacity_Data'!$N$7:$N$21</c:f>
              <c:numCache>
                <c:formatCode>0.0</c:formatCode>
                <c:ptCount val="15"/>
                <c:pt idx="0">
                  <c:v>99</c:v>
                </c:pt>
                <c:pt idx="1">
                  <c:v>35.5</c:v>
                </c:pt>
                <c:pt idx="2">
                  <c:v>85</c:v>
                </c:pt>
                <c:pt idx="3">
                  <c:v>4.8</c:v>
                </c:pt>
                <c:pt idx="4">
                  <c:v>7.9</c:v>
                </c:pt>
                <c:pt idx="5">
                  <c:v>0.5</c:v>
                </c:pt>
                <c:pt idx="6">
                  <c:v>0.9</c:v>
                </c:pt>
                <c:pt idx="7">
                  <c:v>53.6</c:v>
                </c:pt>
                <c:pt idx="8">
                  <c:v>0</c:v>
                </c:pt>
                <c:pt idx="9">
                  <c:v>55.9</c:v>
                </c:pt>
                <c:pt idx="10">
                  <c:v>2.7</c:v>
                </c:pt>
                <c:pt idx="11">
                  <c:v>0</c:v>
                </c:pt>
                <c:pt idx="12">
                  <c:v>11.7</c:v>
                </c:pt>
                <c:pt idx="13">
                  <c:v>3.4</c:v>
                </c:pt>
                <c:pt idx="14">
                  <c:v>5.9</c:v>
                </c:pt>
              </c:numCache>
            </c:numRef>
          </c:val>
          <c:extLst>
            <c:ext xmlns:c16="http://schemas.microsoft.com/office/drawing/2014/chart" uri="{C3380CC4-5D6E-409C-BE32-E72D297353CC}">
              <c16:uniqueId val="{00000002-7FA3-4252-8223-A0C95D30C992}"/>
            </c:ext>
          </c:extLst>
        </c:ser>
        <c:dLbls>
          <c:dLblPos val="outEnd"/>
          <c:showLegendKey val="0"/>
          <c:showVal val="1"/>
          <c:showCatName val="0"/>
          <c:showSerName val="0"/>
          <c:showPercent val="0"/>
          <c:showBubbleSize val="0"/>
        </c:dLbls>
        <c:gapWidth val="444"/>
        <c:overlap val="-90"/>
        <c:axId val="1971759456"/>
        <c:axId val="34138496"/>
      </c:barChart>
      <c:catAx>
        <c:axId val="197175945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34138496"/>
        <c:crosses val="autoZero"/>
        <c:auto val="1"/>
        <c:lblAlgn val="ctr"/>
        <c:lblOffset val="100"/>
        <c:noMultiLvlLbl val="0"/>
      </c:catAx>
      <c:valAx>
        <c:axId val="34138496"/>
        <c:scaling>
          <c:orientation val="minMax"/>
        </c:scaling>
        <c:delete val="1"/>
        <c:axPos val="l"/>
        <c:numFmt formatCode="0.0" sourceLinked="1"/>
        <c:majorTickMark val="none"/>
        <c:minorTickMark val="none"/>
        <c:tickLblPos val="nextTo"/>
        <c:crossAx val="197175945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US"/>
              <a:t>Stored capacity 2030 (GWh)</a:t>
            </a:r>
          </a:p>
        </c:rich>
      </c:tx>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'P2.Capacity_Data'!$L$25</c:f>
              <c:strCache>
                <c:ptCount val="1"/>
                <c:pt idx="0">
                  <c:v>2030/31 (GWh)</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2C31-4546-BC7D-E6A452B8850C}"/>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2C31-4546-BC7D-E6A452B8850C}"/>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2C31-4546-BC7D-E6A452B8850C}"/>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'P2.Capacity_Data'!$K$26:$K$28</c:f>
              <c:strCache>
                <c:ptCount val="3"/>
                <c:pt idx="0">
                  <c:v>Battery</c:v>
                </c:pt>
                <c:pt idx="1">
                  <c:v>LDES</c:v>
                </c:pt>
                <c:pt idx="2">
                  <c:v>Hydrogen</c:v>
                </c:pt>
              </c:strCache>
            </c:strRef>
          </c:cat>
          <c:val>
            <c:numRef>
              <c:f>'P2.Capacity_Data'!$L$26:$L$28</c:f>
              <c:numCache>
                <c:formatCode>General</c:formatCode>
                <c:ptCount val="3"/>
                <c:pt idx="0">
                  <c:v>70</c:v>
                </c:pt>
                <c:pt idx="1">
                  <c:v>28</c:v>
                </c:pt>
                <c:pt idx="2">
                  <c:v>0</c:v>
                </c:pt>
              </c:numCache>
            </c:numRef>
          </c:val>
          <c:extLst>
            <c:ext xmlns:c16="http://schemas.microsoft.com/office/drawing/2014/chart" uri="{C3380CC4-5D6E-409C-BE32-E72D297353CC}">
              <c16:uniqueId val="{00000000-FD2D-49FF-8AE7-158B794F6ED8}"/>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US"/>
              <a:t>Stored capacity 2035 (GWh)</a:t>
            </a:r>
          </a:p>
        </c:rich>
      </c:tx>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'P2.Capacity_Data'!$M$25</c:f>
              <c:strCache>
                <c:ptCount val="1"/>
                <c:pt idx="0">
                  <c:v>2035/36 (GWh)</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3A73-4868-89DB-0A79ADBE595D}"/>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3A73-4868-89DB-0A79ADBE595D}"/>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3A73-4868-89DB-0A79ADBE595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'P2.Capacity_Data'!$K$26:$K$28</c:f>
              <c:strCache>
                <c:ptCount val="3"/>
                <c:pt idx="0">
                  <c:v>Battery</c:v>
                </c:pt>
                <c:pt idx="1">
                  <c:v>LDES</c:v>
                </c:pt>
                <c:pt idx="2">
                  <c:v>Hydrogen</c:v>
                </c:pt>
              </c:strCache>
            </c:strRef>
          </c:cat>
          <c:val>
            <c:numRef>
              <c:f>'P2.Capacity_Data'!$M$26:$M$28</c:f>
              <c:numCache>
                <c:formatCode>General</c:formatCode>
                <c:ptCount val="3"/>
                <c:pt idx="0">
                  <c:v>145</c:v>
                </c:pt>
                <c:pt idx="1">
                  <c:v>28</c:v>
                </c:pt>
                <c:pt idx="2">
                  <c:v>0</c:v>
                </c:pt>
              </c:numCache>
            </c:numRef>
          </c:val>
          <c:extLst>
            <c:ext xmlns:c16="http://schemas.microsoft.com/office/drawing/2014/chart" uri="{C3380CC4-5D6E-409C-BE32-E72D297353CC}">
              <c16:uniqueId val="{00000000-72ED-4107-A6F4-F5E4C521C1CA}"/>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US"/>
              <a:t>Stored capacity 2040 (GWh)</a:t>
            </a:r>
          </a:p>
        </c:rich>
      </c:tx>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'P2.Capacity_Data'!$N$25</c:f>
              <c:strCache>
                <c:ptCount val="1"/>
                <c:pt idx="0">
                  <c:v>2040/41 (GWh)</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E07B-438A-887C-323271C49131}"/>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E07B-438A-887C-323271C49131}"/>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E07B-438A-887C-323271C4913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'P2.Capacity_Data'!$K$26:$K$28</c:f>
              <c:strCache>
                <c:ptCount val="3"/>
                <c:pt idx="0">
                  <c:v>Battery</c:v>
                </c:pt>
                <c:pt idx="1">
                  <c:v>LDES</c:v>
                </c:pt>
                <c:pt idx="2">
                  <c:v>Hydrogen</c:v>
                </c:pt>
              </c:strCache>
            </c:strRef>
          </c:cat>
          <c:val>
            <c:numRef>
              <c:f>'P2.Capacity_Data'!$N$26:$N$28</c:f>
              <c:numCache>
                <c:formatCode>General</c:formatCode>
                <c:ptCount val="3"/>
                <c:pt idx="0">
                  <c:v>177</c:v>
                </c:pt>
                <c:pt idx="1">
                  <c:v>28</c:v>
                </c:pt>
                <c:pt idx="2">
                  <c:v>0</c:v>
                </c:pt>
              </c:numCache>
            </c:numRef>
          </c:val>
          <c:extLst>
            <c:ext xmlns:c16="http://schemas.microsoft.com/office/drawing/2014/chart" uri="{C3380CC4-5D6E-409C-BE32-E72D297353CC}">
              <c16:uniqueId val="{00000000-CD7B-4530-8D04-58C6655455A8}"/>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GB"/>
              <a:t>Expected hours of lost load (h/year)</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v>2030/31</c:v>
          </c:tx>
          <c:spPr>
            <a:solidFill>
              <a:schemeClr val="accent2"/>
            </a:solidFill>
            <a:ln>
              <a:noFill/>
            </a:ln>
            <a:effectLst/>
          </c:spPr>
          <c:invertIfNegative val="0"/>
          <c:dLbls>
            <c:delete val="1"/>
          </c:dLbls>
          <c:cat>
            <c:strRef>
              <c:f>'P1.Adequacy_Results'!$C$9:$C$42</c:f>
              <c:strCache>
                <c:ptCount val="34"/>
                <c:pt idx="0">
                  <c:v>1984/85</c:v>
                </c:pt>
                <c:pt idx="1">
                  <c:v>1985/86</c:v>
                </c:pt>
                <c:pt idx="2">
                  <c:v>1986/87</c:v>
                </c:pt>
                <c:pt idx="3">
                  <c:v>1987/88</c:v>
                </c:pt>
                <c:pt idx="4">
                  <c:v>1988/89</c:v>
                </c:pt>
                <c:pt idx="5">
                  <c:v>1989/90</c:v>
                </c:pt>
                <c:pt idx="6">
                  <c:v>1990/91</c:v>
                </c:pt>
                <c:pt idx="7">
                  <c:v>1991/92</c:v>
                </c:pt>
                <c:pt idx="8">
                  <c:v>1992/93</c:v>
                </c:pt>
                <c:pt idx="9">
                  <c:v>1993/94</c:v>
                </c:pt>
                <c:pt idx="10">
                  <c:v>1994/95</c:v>
                </c:pt>
                <c:pt idx="11">
                  <c:v>1995/96</c:v>
                </c:pt>
                <c:pt idx="12">
                  <c:v>1996/97</c:v>
                </c:pt>
                <c:pt idx="13">
                  <c:v>1997/98</c:v>
                </c:pt>
                <c:pt idx="14">
                  <c:v>1998/99</c:v>
                </c:pt>
                <c:pt idx="15">
                  <c:v>1999/2000</c:v>
                </c:pt>
                <c:pt idx="16">
                  <c:v>2000/01</c:v>
                </c:pt>
                <c:pt idx="17">
                  <c:v>2001/02</c:v>
                </c:pt>
                <c:pt idx="18">
                  <c:v>2002/03</c:v>
                </c:pt>
                <c:pt idx="19">
                  <c:v>2003/04</c:v>
                </c:pt>
                <c:pt idx="20">
                  <c:v>2004/05</c:v>
                </c:pt>
                <c:pt idx="21">
                  <c:v>2005/06</c:v>
                </c:pt>
                <c:pt idx="22">
                  <c:v>2006/07</c:v>
                </c:pt>
                <c:pt idx="23">
                  <c:v>2007/08</c:v>
                </c:pt>
                <c:pt idx="24">
                  <c:v>2008/09</c:v>
                </c:pt>
                <c:pt idx="25">
                  <c:v>2009/10</c:v>
                </c:pt>
                <c:pt idx="26">
                  <c:v>2010/11</c:v>
                </c:pt>
                <c:pt idx="27">
                  <c:v>2011/12</c:v>
                </c:pt>
                <c:pt idx="28">
                  <c:v>2012/13</c:v>
                </c:pt>
                <c:pt idx="29">
                  <c:v>2013/14</c:v>
                </c:pt>
                <c:pt idx="30">
                  <c:v>2014/15</c:v>
                </c:pt>
                <c:pt idx="31">
                  <c:v>2015/16</c:v>
                </c:pt>
                <c:pt idx="32">
                  <c:v>2016/17</c:v>
                </c:pt>
                <c:pt idx="33">
                  <c:v>2017/18</c:v>
                </c:pt>
              </c:strCache>
            </c:strRef>
          </c:cat>
          <c:val>
            <c:numRef>
              <c:f>'P2.Adequacy_Results'!$D$9:$D$42</c:f>
              <c:numCache>
                <c:formatCode>General</c:formatCode>
                <c:ptCount val="34"/>
                <c:pt idx="0">
                  <c:v>4.09</c:v>
                </c:pt>
                <c:pt idx="1">
                  <c:v>4.82</c:v>
                </c:pt>
                <c:pt idx="2">
                  <c:v>0</c:v>
                </c:pt>
                <c:pt idx="3">
                  <c:v>0</c:v>
                </c:pt>
                <c:pt idx="4">
                  <c:v>0</c:v>
                </c:pt>
                <c:pt idx="5">
                  <c:v>0</c:v>
                </c:pt>
                <c:pt idx="6">
                  <c:v>0</c:v>
                </c:pt>
                <c:pt idx="7">
                  <c:v>0</c:v>
                </c:pt>
                <c:pt idx="8">
                  <c:v>0</c:v>
                </c:pt>
                <c:pt idx="9">
                  <c:v>0</c:v>
                </c:pt>
                <c:pt idx="10">
                  <c:v>0</c:v>
                </c:pt>
                <c:pt idx="11">
                  <c:v>0</c:v>
                </c:pt>
                <c:pt idx="12">
                  <c:v>0.02</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0.05</c:v>
                </c:pt>
                <c:pt idx="28">
                  <c:v>0</c:v>
                </c:pt>
                <c:pt idx="29">
                  <c:v>0</c:v>
                </c:pt>
                <c:pt idx="30">
                  <c:v>0</c:v>
                </c:pt>
                <c:pt idx="31">
                  <c:v>0</c:v>
                </c:pt>
                <c:pt idx="32">
                  <c:v>0</c:v>
                </c:pt>
                <c:pt idx="33">
                  <c:v>0</c:v>
                </c:pt>
              </c:numCache>
            </c:numRef>
          </c:val>
          <c:extLst>
            <c:ext xmlns:c16="http://schemas.microsoft.com/office/drawing/2014/chart" uri="{C3380CC4-5D6E-409C-BE32-E72D297353CC}">
              <c16:uniqueId val="{00000000-8FD5-40D5-A0B8-9BF6053C1469}"/>
            </c:ext>
          </c:extLst>
        </c:ser>
        <c:ser>
          <c:idx val="2"/>
          <c:order val="1"/>
          <c:tx>
            <c:v>2035/36</c:v>
          </c:tx>
          <c:spPr>
            <a:solidFill>
              <a:schemeClr val="accent3"/>
            </a:solidFill>
            <a:ln>
              <a:noFill/>
            </a:ln>
            <a:effectLst/>
          </c:spPr>
          <c:invertIfNegative val="0"/>
          <c:dLbls>
            <c:delete val="1"/>
          </c:dLbls>
          <c:cat>
            <c:strRef>
              <c:f>'P1.Adequacy_Results'!$C$9:$C$42</c:f>
              <c:strCache>
                <c:ptCount val="34"/>
                <c:pt idx="0">
                  <c:v>1984/85</c:v>
                </c:pt>
                <c:pt idx="1">
                  <c:v>1985/86</c:v>
                </c:pt>
                <c:pt idx="2">
                  <c:v>1986/87</c:v>
                </c:pt>
                <c:pt idx="3">
                  <c:v>1987/88</c:v>
                </c:pt>
                <c:pt idx="4">
                  <c:v>1988/89</c:v>
                </c:pt>
                <c:pt idx="5">
                  <c:v>1989/90</c:v>
                </c:pt>
                <c:pt idx="6">
                  <c:v>1990/91</c:v>
                </c:pt>
                <c:pt idx="7">
                  <c:v>1991/92</c:v>
                </c:pt>
                <c:pt idx="8">
                  <c:v>1992/93</c:v>
                </c:pt>
                <c:pt idx="9">
                  <c:v>1993/94</c:v>
                </c:pt>
                <c:pt idx="10">
                  <c:v>1994/95</c:v>
                </c:pt>
                <c:pt idx="11">
                  <c:v>1995/96</c:v>
                </c:pt>
                <c:pt idx="12">
                  <c:v>1996/97</c:v>
                </c:pt>
                <c:pt idx="13">
                  <c:v>1997/98</c:v>
                </c:pt>
                <c:pt idx="14">
                  <c:v>1998/99</c:v>
                </c:pt>
                <c:pt idx="15">
                  <c:v>1999/2000</c:v>
                </c:pt>
                <c:pt idx="16">
                  <c:v>2000/01</c:v>
                </c:pt>
                <c:pt idx="17">
                  <c:v>2001/02</c:v>
                </c:pt>
                <c:pt idx="18">
                  <c:v>2002/03</c:v>
                </c:pt>
                <c:pt idx="19">
                  <c:v>2003/04</c:v>
                </c:pt>
                <c:pt idx="20">
                  <c:v>2004/05</c:v>
                </c:pt>
                <c:pt idx="21">
                  <c:v>2005/06</c:v>
                </c:pt>
                <c:pt idx="22">
                  <c:v>2006/07</c:v>
                </c:pt>
                <c:pt idx="23">
                  <c:v>2007/08</c:v>
                </c:pt>
                <c:pt idx="24">
                  <c:v>2008/09</c:v>
                </c:pt>
                <c:pt idx="25">
                  <c:v>2009/10</c:v>
                </c:pt>
                <c:pt idx="26">
                  <c:v>2010/11</c:v>
                </c:pt>
                <c:pt idx="27">
                  <c:v>2011/12</c:v>
                </c:pt>
                <c:pt idx="28">
                  <c:v>2012/13</c:v>
                </c:pt>
                <c:pt idx="29">
                  <c:v>2013/14</c:v>
                </c:pt>
                <c:pt idx="30">
                  <c:v>2014/15</c:v>
                </c:pt>
                <c:pt idx="31">
                  <c:v>2015/16</c:v>
                </c:pt>
                <c:pt idx="32">
                  <c:v>2016/17</c:v>
                </c:pt>
                <c:pt idx="33">
                  <c:v>2017/18</c:v>
                </c:pt>
              </c:strCache>
            </c:strRef>
          </c:cat>
          <c:val>
            <c:numRef>
              <c:f>'P2.Adequacy_Results'!$D$43:$D$76</c:f>
              <c:numCache>
                <c:formatCode>General</c:formatCode>
                <c:ptCount val="34"/>
                <c:pt idx="0">
                  <c:v>0.81</c:v>
                </c:pt>
                <c:pt idx="1">
                  <c:v>5.41</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0.4</c:v>
                </c:pt>
                <c:pt idx="17">
                  <c:v>0</c:v>
                </c:pt>
                <c:pt idx="18">
                  <c:v>0</c:v>
                </c:pt>
                <c:pt idx="19">
                  <c:v>0</c:v>
                </c:pt>
                <c:pt idx="20">
                  <c:v>0</c:v>
                </c:pt>
                <c:pt idx="21">
                  <c:v>0.93</c:v>
                </c:pt>
                <c:pt idx="22">
                  <c:v>0</c:v>
                </c:pt>
                <c:pt idx="23">
                  <c:v>0</c:v>
                </c:pt>
                <c:pt idx="24">
                  <c:v>0</c:v>
                </c:pt>
                <c:pt idx="25">
                  <c:v>0</c:v>
                </c:pt>
                <c:pt idx="26">
                  <c:v>0</c:v>
                </c:pt>
                <c:pt idx="27">
                  <c:v>0</c:v>
                </c:pt>
                <c:pt idx="28">
                  <c:v>0</c:v>
                </c:pt>
                <c:pt idx="29">
                  <c:v>0</c:v>
                </c:pt>
                <c:pt idx="30">
                  <c:v>0</c:v>
                </c:pt>
                <c:pt idx="31">
                  <c:v>0</c:v>
                </c:pt>
                <c:pt idx="32">
                  <c:v>0</c:v>
                </c:pt>
                <c:pt idx="33">
                  <c:v>0</c:v>
                </c:pt>
              </c:numCache>
            </c:numRef>
          </c:val>
          <c:extLst>
            <c:ext xmlns:c16="http://schemas.microsoft.com/office/drawing/2014/chart" uri="{C3380CC4-5D6E-409C-BE32-E72D297353CC}">
              <c16:uniqueId val="{00000001-8FD5-40D5-A0B8-9BF6053C1469}"/>
            </c:ext>
          </c:extLst>
        </c:ser>
        <c:ser>
          <c:idx val="0"/>
          <c:order val="2"/>
          <c:tx>
            <c:v>2040/41</c:v>
          </c:tx>
          <c:spPr>
            <a:solidFill>
              <a:schemeClr val="accent1"/>
            </a:solidFill>
            <a:ln>
              <a:noFill/>
            </a:ln>
            <a:effectLst/>
          </c:spPr>
          <c:invertIfNegative val="0"/>
          <c:dLbls>
            <c:delete val="1"/>
          </c:dLbls>
          <c:cat>
            <c:strRef>
              <c:f>'P1.Adequacy_Results'!$C$9:$C$42</c:f>
              <c:strCache>
                <c:ptCount val="34"/>
                <c:pt idx="0">
                  <c:v>1984/85</c:v>
                </c:pt>
                <c:pt idx="1">
                  <c:v>1985/86</c:v>
                </c:pt>
                <c:pt idx="2">
                  <c:v>1986/87</c:v>
                </c:pt>
                <c:pt idx="3">
                  <c:v>1987/88</c:v>
                </c:pt>
                <c:pt idx="4">
                  <c:v>1988/89</c:v>
                </c:pt>
                <c:pt idx="5">
                  <c:v>1989/90</c:v>
                </c:pt>
                <c:pt idx="6">
                  <c:v>1990/91</c:v>
                </c:pt>
                <c:pt idx="7">
                  <c:v>1991/92</c:v>
                </c:pt>
                <c:pt idx="8">
                  <c:v>1992/93</c:v>
                </c:pt>
                <c:pt idx="9">
                  <c:v>1993/94</c:v>
                </c:pt>
                <c:pt idx="10">
                  <c:v>1994/95</c:v>
                </c:pt>
                <c:pt idx="11">
                  <c:v>1995/96</c:v>
                </c:pt>
                <c:pt idx="12">
                  <c:v>1996/97</c:v>
                </c:pt>
                <c:pt idx="13">
                  <c:v>1997/98</c:v>
                </c:pt>
                <c:pt idx="14">
                  <c:v>1998/99</c:v>
                </c:pt>
                <c:pt idx="15">
                  <c:v>1999/2000</c:v>
                </c:pt>
                <c:pt idx="16">
                  <c:v>2000/01</c:v>
                </c:pt>
                <c:pt idx="17">
                  <c:v>2001/02</c:v>
                </c:pt>
                <c:pt idx="18">
                  <c:v>2002/03</c:v>
                </c:pt>
                <c:pt idx="19">
                  <c:v>2003/04</c:v>
                </c:pt>
                <c:pt idx="20">
                  <c:v>2004/05</c:v>
                </c:pt>
                <c:pt idx="21">
                  <c:v>2005/06</c:v>
                </c:pt>
                <c:pt idx="22">
                  <c:v>2006/07</c:v>
                </c:pt>
                <c:pt idx="23">
                  <c:v>2007/08</c:v>
                </c:pt>
                <c:pt idx="24">
                  <c:v>2008/09</c:v>
                </c:pt>
                <c:pt idx="25">
                  <c:v>2009/10</c:v>
                </c:pt>
                <c:pt idx="26">
                  <c:v>2010/11</c:v>
                </c:pt>
                <c:pt idx="27">
                  <c:v>2011/12</c:v>
                </c:pt>
                <c:pt idx="28">
                  <c:v>2012/13</c:v>
                </c:pt>
                <c:pt idx="29">
                  <c:v>2013/14</c:v>
                </c:pt>
                <c:pt idx="30">
                  <c:v>2014/15</c:v>
                </c:pt>
                <c:pt idx="31">
                  <c:v>2015/16</c:v>
                </c:pt>
                <c:pt idx="32">
                  <c:v>2016/17</c:v>
                </c:pt>
                <c:pt idx="33">
                  <c:v>2017/18</c:v>
                </c:pt>
              </c:strCache>
            </c:strRef>
          </c:cat>
          <c:val>
            <c:numRef>
              <c:f>'P2.Adequacy_Results'!$D$77:$D$110</c:f>
              <c:numCache>
                <c:formatCode>General</c:formatCode>
                <c:ptCount val="34"/>
                <c:pt idx="0">
                  <c:v>0.44</c:v>
                </c:pt>
                <c:pt idx="1">
                  <c:v>6.19</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0.19</c:v>
                </c:pt>
                <c:pt idx="17">
                  <c:v>0</c:v>
                </c:pt>
                <c:pt idx="18">
                  <c:v>0</c:v>
                </c:pt>
                <c:pt idx="19">
                  <c:v>0</c:v>
                </c:pt>
                <c:pt idx="20">
                  <c:v>0</c:v>
                </c:pt>
                <c:pt idx="21">
                  <c:v>1.36</c:v>
                </c:pt>
                <c:pt idx="22">
                  <c:v>0</c:v>
                </c:pt>
                <c:pt idx="23">
                  <c:v>0</c:v>
                </c:pt>
                <c:pt idx="24">
                  <c:v>0</c:v>
                </c:pt>
                <c:pt idx="25">
                  <c:v>0</c:v>
                </c:pt>
                <c:pt idx="26">
                  <c:v>0</c:v>
                </c:pt>
                <c:pt idx="27">
                  <c:v>0</c:v>
                </c:pt>
                <c:pt idx="28">
                  <c:v>0</c:v>
                </c:pt>
                <c:pt idx="29">
                  <c:v>0</c:v>
                </c:pt>
                <c:pt idx="30">
                  <c:v>0</c:v>
                </c:pt>
                <c:pt idx="31">
                  <c:v>0</c:v>
                </c:pt>
                <c:pt idx="32">
                  <c:v>0</c:v>
                </c:pt>
                <c:pt idx="33">
                  <c:v>0</c:v>
                </c:pt>
              </c:numCache>
            </c:numRef>
          </c:val>
          <c:extLst>
            <c:ext xmlns:c16="http://schemas.microsoft.com/office/drawing/2014/chart" uri="{C3380CC4-5D6E-409C-BE32-E72D297353CC}">
              <c16:uniqueId val="{00000002-8FD5-40D5-A0B8-9BF6053C1469}"/>
            </c:ext>
          </c:extLst>
        </c:ser>
        <c:dLbls>
          <c:dLblPos val="outEnd"/>
          <c:showLegendKey val="0"/>
          <c:showVal val="1"/>
          <c:showCatName val="0"/>
          <c:showSerName val="0"/>
          <c:showPercent val="0"/>
          <c:showBubbleSize val="0"/>
        </c:dLbls>
        <c:gapWidth val="444"/>
        <c:overlap val="-90"/>
        <c:axId val="446811976"/>
        <c:axId val="446803336"/>
      </c:barChart>
      <c:catAx>
        <c:axId val="4468119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446803336"/>
        <c:crosses val="autoZero"/>
        <c:auto val="1"/>
        <c:lblAlgn val="ctr"/>
        <c:lblOffset val="100"/>
        <c:noMultiLvlLbl val="0"/>
      </c:catAx>
      <c:valAx>
        <c:axId val="446803336"/>
        <c:scaling>
          <c:orientation val="minMax"/>
        </c:scaling>
        <c:delete val="0"/>
        <c:axPos val="l"/>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681197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GB"/>
              <a:t>Expected volume of lost load (GWh)</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v>2030/31</c:v>
          </c:tx>
          <c:spPr>
            <a:solidFill>
              <a:schemeClr val="accent2"/>
            </a:solidFill>
            <a:ln>
              <a:noFill/>
            </a:ln>
            <a:effectLst/>
          </c:spPr>
          <c:invertIfNegative val="0"/>
          <c:dLbls>
            <c:delete val="1"/>
          </c:dLbls>
          <c:cat>
            <c:strRef>
              <c:f>'P1.Adequacy_Results'!$C$9:$C$42</c:f>
              <c:strCache>
                <c:ptCount val="34"/>
                <c:pt idx="0">
                  <c:v>1984/85</c:v>
                </c:pt>
                <c:pt idx="1">
                  <c:v>1985/86</c:v>
                </c:pt>
                <c:pt idx="2">
                  <c:v>1986/87</c:v>
                </c:pt>
                <c:pt idx="3">
                  <c:v>1987/88</c:v>
                </c:pt>
                <c:pt idx="4">
                  <c:v>1988/89</c:v>
                </c:pt>
                <c:pt idx="5">
                  <c:v>1989/90</c:v>
                </c:pt>
                <c:pt idx="6">
                  <c:v>1990/91</c:v>
                </c:pt>
                <c:pt idx="7">
                  <c:v>1991/92</c:v>
                </c:pt>
                <c:pt idx="8">
                  <c:v>1992/93</c:v>
                </c:pt>
                <c:pt idx="9">
                  <c:v>1993/94</c:v>
                </c:pt>
                <c:pt idx="10">
                  <c:v>1994/95</c:v>
                </c:pt>
                <c:pt idx="11">
                  <c:v>1995/96</c:v>
                </c:pt>
                <c:pt idx="12">
                  <c:v>1996/97</c:v>
                </c:pt>
                <c:pt idx="13">
                  <c:v>1997/98</c:v>
                </c:pt>
                <c:pt idx="14">
                  <c:v>1998/99</c:v>
                </c:pt>
                <c:pt idx="15">
                  <c:v>1999/2000</c:v>
                </c:pt>
                <c:pt idx="16">
                  <c:v>2000/01</c:v>
                </c:pt>
                <c:pt idx="17">
                  <c:v>2001/02</c:v>
                </c:pt>
                <c:pt idx="18">
                  <c:v>2002/03</c:v>
                </c:pt>
                <c:pt idx="19">
                  <c:v>2003/04</c:v>
                </c:pt>
                <c:pt idx="20">
                  <c:v>2004/05</c:v>
                </c:pt>
                <c:pt idx="21">
                  <c:v>2005/06</c:v>
                </c:pt>
                <c:pt idx="22">
                  <c:v>2006/07</c:v>
                </c:pt>
                <c:pt idx="23">
                  <c:v>2007/08</c:v>
                </c:pt>
                <c:pt idx="24">
                  <c:v>2008/09</c:v>
                </c:pt>
                <c:pt idx="25">
                  <c:v>2009/10</c:v>
                </c:pt>
                <c:pt idx="26">
                  <c:v>2010/11</c:v>
                </c:pt>
                <c:pt idx="27">
                  <c:v>2011/12</c:v>
                </c:pt>
                <c:pt idx="28">
                  <c:v>2012/13</c:v>
                </c:pt>
                <c:pt idx="29">
                  <c:v>2013/14</c:v>
                </c:pt>
                <c:pt idx="30">
                  <c:v>2014/15</c:v>
                </c:pt>
                <c:pt idx="31">
                  <c:v>2015/16</c:v>
                </c:pt>
                <c:pt idx="32">
                  <c:v>2016/17</c:v>
                </c:pt>
                <c:pt idx="33">
                  <c:v>2017/18</c:v>
                </c:pt>
              </c:strCache>
            </c:strRef>
          </c:cat>
          <c:val>
            <c:numRef>
              <c:f>'P2.Adequacy_Results'!$E$9:$E$42</c:f>
              <c:numCache>
                <c:formatCode>General</c:formatCode>
                <c:ptCount val="34"/>
                <c:pt idx="0">
                  <c:v>35.35</c:v>
                </c:pt>
                <c:pt idx="1">
                  <c:v>36.880000000000003</c:v>
                </c:pt>
                <c:pt idx="2">
                  <c:v>0</c:v>
                </c:pt>
                <c:pt idx="3">
                  <c:v>0</c:v>
                </c:pt>
                <c:pt idx="4">
                  <c:v>0</c:v>
                </c:pt>
                <c:pt idx="5">
                  <c:v>0</c:v>
                </c:pt>
                <c:pt idx="6">
                  <c:v>0</c:v>
                </c:pt>
                <c:pt idx="7">
                  <c:v>0</c:v>
                </c:pt>
                <c:pt idx="8">
                  <c:v>0</c:v>
                </c:pt>
                <c:pt idx="9">
                  <c:v>0</c:v>
                </c:pt>
                <c:pt idx="10">
                  <c:v>0</c:v>
                </c:pt>
                <c:pt idx="11">
                  <c:v>0</c:v>
                </c:pt>
                <c:pt idx="12">
                  <c:v>0.09</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0.17</c:v>
                </c:pt>
                <c:pt idx="28">
                  <c:v>0</c:v>
                </c:pt>
                <c:pt idx="29">
                  <c:v>0</c:v>
                </c:pt>
                <c:pt idx="30">
                  <c:v>0</c:v>
                </c:pt>
                <c:pt idx="31">
                  <c:v>0</c:v>
                </c:pt>
                <c:pt idx="32">
                  <c:v>0</c:v>
                </c:pt>
                <c:pt idx="33">
                  <c:v>0</c:v>
                </c:pt>
              </c:numCache>
            </c:numRef>
          </c:val>
          <c:extLst>
            <c:ext xmlns:c16="http://schemas.microsoft.com/office/drawing/2014/chart" uri="{C3380CC4-5D6E-409C-BE32-E72D297353CC}">
              <c16:uniqueId val="{00000000-3036-46C4-B9F1-5CAACB6644D7}"/>
            </c:ext>
          </c:extLst>
        </c:ser>
        <c:ser>
          <c:idx val="2"/>
          <c:order val="1"/>
          <c:tx>
            <c:v>2035/36</c:v>
          </c:tx>
          <c:spPr>
            <a:solidFill>
              <a:schemeClr val="accent3"/>
            </a:solidFill>
            <a:ln>
              <a:noFill/>
            </a:ln>
            <a:effectLst/>
          </c:spPr>
          <c:invertIfNegative val="0"/>
          <c:dLbls>
            <c:delete val="1"/>
          </c:dLbls>
          <c:cat>
            <c:strRef>
              <c:f>'P1.Adequacy_Results'!$C$9:$C$42</c:f>
              <c:strCache>
                <c:ptCount val="34"/>
                <c:pt idx="0">
                  <c:v>1984/85</c:v>
                </c:pt>
                <c:pt idx="1">
                  <c:v>1985/86</c:v>
                </c:pt>
                <c:pt idx="2">
                  <c:v>1986/87</c:v>
                </c:pt>
                <c:pt idx="3">
                  <c:v>1987/88</c:v>
                </c:pt>
                <c:pt idx="4">
                  <c:v>1988/89</c:v>
                </c:pt>
                <c:pt idx="5">
                  <c:v>1989/90</c:v>
                </c:pt>
                <c:pt idx="6">
                  <c:v>1990/91</c:v>
                </c:pt>
                <c:pt idx="7">
                  <c:v>1991/92</c:v>
                </c:pt>
                <c:pt idx="8">
                  <c:v>1992/93</c:v>
                </c:pt>
                <c:pt idx="9">
                  <c:v>1993/94</c:v>
                </c:pt>
                <c:pt idx="10">
                  <c:v>1994/95</c:v>
                </c:pt>
                <c:pt idx="11">
                  <c:v>1995/96</c:v>
                </c:pt>
                <c:pt idx="12">
                  <c:v>1996/97</c:v>
                </c:pt>
                <c:pt idx="13">
                  <c:v>1997/98</c:v>
                </c:pt>
                <c:pt idx="14">
                  <c:v>1998/99</c:v>
                </c:pt>
                <c:pt idx="15">
                  <c:v>1999/2000</c:v>
                </c:pt>
                <c:pt idx="16">
                  <c:v>2000/01</c:v>
                </c:pt>
                <c:pt idx="17">
                  <c:v>2001/02</c:v>
                </c:pt>
                <c:pt idx="18">
                  <c:v>2002/03</c:v>
                </c:pt>
                <c:pt idx="19">
                  <c:v>2003/04</c:v>
                </c:pt>
                <c:pt idx="20">
                  <c:v>2004/05</c:v>
                </c:pt>
                <c:pt idx="21">
                  <c:v>2005/06</c:v>
                </c:pt>
                <c:pt idx="22">
                  <c:v>2006/07</c:v>
                </c:pt>
                <c:pt idx="23">
                  <c:v>2007/08</c:v>
                </c:pt>
                <c:pt idx="24">
                  <c:v>2008/09</c:v>
                </c:pt>
                <c:pt idx="25">
                  <c:v>2009/10</c:v>
                </c:pt>
                <c:pt idx="26">
                  <c:v>2010/11</c:v>
                </c:pt>
                <c:pt idx="27">
                  <c:v>2011/12</c:v>
                </c:pt>
                <c:pt idx="28">
                  <c:v>2012/13</c:v>
                </c:pt>
                <c:pt idx="29">
                  <c:v>2013/14</c:v>
                </c:pt>
                <c:pt idx="30">
                  <c:v>2014/15</c:v>
                </c:pt>
                <c:pt idx="31">
                  <c:v>2015/16</c:v>
                </c:pt>
                <c:pt idx="32">
                  <c:v>2016/17</c:v>
                </c:pt>
                <c:pt idx="33">
                  <c:v>2017/18</c:v>
                </c:pt>
              </c:strCache>
            </c:strRef>
          </c:cat>
          <c:val>
            <c:numRef>
              <c:f>'P2.Adequacy_Results'!$E$43:$E$76</c:f>
              <c:numCache>
                <c:formatCode>General</c:formatCode>
                <c:ptCount val="34"/>
                <c:pt idx="0">
                  <c:v>5.45</c:v>
                </c:pt>
                <c:pt idx="1">
                  <c:v>49.03</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3.45</c:v>
                </c:pt>
                <c:pt idx="17">
                  <c:v>0</c:v>
                </c:pt>
                <c:pt idx="18">
                  <c:v>0</c:v>
                </c:pt>
                <c:pt idx="19">
                  <c:v>0</c:v>
                </c:pt>
                <c:pt idx="20">
                  <c:v>0</c:v>
                </c:pt>
                <c:pt idx="21">
                  <c:v>10.34</c:v>
                </c:pt>
                <c:pt idx="22">
                  <c:v>0</c:v>
                </c:pt>
                <c:pt idx="23">
                  <c:v>0</c:v>
                </c:pt>
                <c:pt idx="24">
                  <c:v>0</c:v>
                </c:pt>
                <c:pt idx="25">
                  <c:v>0</c:v>
                </c:pt>
                <c:pt idx="26">
                  <c:v>0</c:v>
                </c:pt>
                <c:pt idx="27">
                  <c:v>0</c:v>
                </c:pt>
                <c:pt idx="28">
                  <c:v>0</c:v>
                </c:pt>
                <c:pt idx="29">
                  <c:v>0</c:v>
                </c:pt>
                <c:pt idx="30">
                  <c:v>0</c:v>
                </c:pt>
                <c:pt idx="31">
                  <c:v>0</c:v>
                </c:pt>
                <c:pt idx="32">
                  <c:v>0</c:v>
                </c:pt>
                <c:pt idx="33">
                  <c:v>0</c:v>
                </c:pt>
              </c:numCache>
            </c:numRef>
          </c:val>
          <c:extLst>
            <c:ext xmlns:c16="http://schemas.microsoft.com/office/drawing/2014/chart" uri="{C3380CC4-5D6E-409C-BE32-E72D297353CC}">
              <c16:uniqueId val="{00000001-3036-46C4-B9F1-5CAACB6644D7}"/>
            </c:ext>
          </c:extLst>
        </c:ser>
        <c:ser>
          <c:idx val="0"/>
          <c:order val="2"/>
          <c:tx>
            <c:v>2040/41</c:v>
          </c:tx>
          <c:spPr>
            <a:solidFill>
              <a:schemeClr val="accent1"/>
            </a:solidFill>
            <a:ln>
              <a:noFill/>
            </a:ln>
            <a:effectLst/>
          </c:spPr>
          <c:invertIfNegative val="0"/>
          <c:dLbls>
            <c:delete val="1"/>
          </c:dLbls>
          <c:cat>
            <c:strRef>
              <c:f>'P1.Adequacy_Results'!$C$9:$C$42</c:f>
              <c:strCache>
                <c:ptCount val="34"/>
                <c:pt idx="0">
                  <c:v>1984/85</c:v>
                </c:pt>
                <c:pt idx="1">
                  <c:v>1985/86</c:v>
                </c:pt>
                <c:pt idx="2">
                  <c:v>1986/87</c:v>
                </c:pt>
                <c:pt idx="3">
                  <c:v>1987/88</c:v>
                </c:pt>
                <c:pt idx="4">
                  <c:v>1988/89</c:v>
                </c:pt>
                <c:pt idx="5">
                  <c:v>1989/90</c:v>
                </c:pt>
                <c:pt idx="6">
                  <c:v>1990/91</c:v>
                </c:pt>
                <c:pt idx="7">
                  <c:v>1991/92</c:v>
                </c:pt>
                <c:pt idx="8">
                  <c:v>1992/93</c:v>
                </c:pt>
                <c:pt idx="9">
                  <c:v>1993/94</c:v>
                </c:pt>
                <c:pt idx="10">
                  <c:v>1994/95</c:v>
                </c:pt>
                <c:pt idx="11">
                  <c:v>1995/96</c:v>
                </c:pt>
                <c:pt idx="12">
                  <c:v>1996/97</c:v>
                </c:pt>
                <c:pt idx="13">
                  <c:v>1997/98</c:v>
                </c:pt>
                <c:pt idx="14">
                  <c:v>1998/99</c:v>
                </c:pt>
                <c:pt idx="15">
                  <c:v>1999/2000</c:v>
                </c:pt>
                <c:pt idx="16">
                  <c:v>2000/01</c:v>
                </c:pt>
                <c:pt idx="17">
                  <c:v>2001/02</c:v>
                </c:pt>
                <c:pt idx="18">
                  <c:v>2002/03</c:v>
                </c:pt>
                <c:pt idx="19">
                  <c:v>2003/04</c:v>
                </c:pt>
                <c:pt idx="20">
                  <c:v>2004/05</c:v>
                </c:pt>
                <c:pt idx="21">
                  <c:v>2005/06</c:v>
                </c:pt>
                <c:pt idx="22">
                  <c:v>2006/07</c:v>
                </c:pt>
                <c:pt idx="23">
                  <c:v>2007/08</c:v>
                </c:pt>
                <c:pt idx="24">
                  <c:v>2008/09</c:v>
                </c:pt>
                <c:pt idx="25">
                  <c:v>2009/10</c:v>
                </c:pt>
                <c:pt idx="26">
                  <c:v>2010/11</c:v>
                </c:pt>
                <c:pt idx="27">
                  <c:v>2011/12</c:v>
                </c:pt>
                <c:pt idx="28">
                  <c:v>2012/13</c:v>
                </c:pt>
                <c:pt idx="29">
                  <c:v>2013/14</c:v>
                </c:pt>
                <c:pt idx="30">
                  <c:v>2014/15</c:v>
                </c:pt>
                <c:pt idx="31">
                  <c:v>2015/16</c:v>
                </c:pt>
                <c:pt idx="32">
                  <c:v>2016/17</c:v>
                </c:pt>
                <c:pt idx="33">
                  <c:v>2017/18</c:v>
                </c:pt>
              </c:strCache>
            </c:strRef>
          </c:cat>
          <c:val>
            <c:numRef>
              <c:f>'P2.Adequacy_Results'!$E$77:$E$110</c:f>
              <c:numCache>
                <c:formatCode>General</c:formatCode>
                <c:ptCount val="34"/>
                <c:pt idx="0">
                  <c:v>3.89</c:v>
                </c:pt>
                <c:pt idx="1">
                  <c:v>72.62</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1.74</c:v>
                </c:pt>
                <c:pt idx="17">
                  <c:v>0</c:v>
                </c:pt>
                <c:pt idx="18">
                  <c:v>0</c:v>
                </c:pt>
                <c:pt idx="19">
                  <c:v>0</c:v>
                </c:pt>
                <c:pt idx="20">
                  <c:v>0</c:v>
                </c:pt>
                <c:pt idx="21">
                  <c:v>17.3</c:v>
                </c:pt>
                <c:pt idx="22">
                  <c:v>0</c:v>
                </c:pt>
                <c:pt idx="23">
                  <c:v>0</c:v>
                </c:pt>
                <c:pt idx="24">
                  <c:v>0</c:v>
                </c:pt>
                <c:pt idx="25">
                  <c:v>0</c:v>
                </c:pt>
                <c:pt idx="26">
                  <c:v>0</c:v>
                </c:pt>
                <c:pt idx="27">
                  <c:v>0</c:v>
                </c:pt>
                <c:pt idx="28">
                  <c:v>0</c:v>
                </c:pt>
                <c:pt idx="29">
                  <c:v>0</c:v>
                </c:pt>
                <c:pt idx="30">
                  <c:v>0</c:v>
                </c:pt>
                <c:pt idx="31">
                  <c:v>0</c:v>
                </c:pt>
                <c:pt idx="32">
                  <c:v>0</c:v>
                </c:pt>
                <c:pt idx="33">
                  <c:v>0</c:v>
                </c:pt>
              </c:numCache>
            </c:numRef>
          </c:val>
          <c:extLst>
            <c:ext xmlns:c16="http://schemas.microsoft.com/office/drawing/2014/chart" uri="{C3380CC4-5D6E-409C-BE32-E72D297353CC}">
              <c16:uniqueId val="{00000002-3036-46C4-B9F1-5CAACB6644D7}"/>
            </c:ext>
          </c:extLst>
        </c:ser>
        <c:dLbls>
          <c:dLblPos val="outEnd"/>
          <c:showLegendKey val="0"/>
          <c:showVal val="1"/>
          <c:showCatName val="0"/>
          <c:showSerName val="0"/>
          <c:showPercent val="0"/>
          <c:showBubbleSize val="0"/>
        </c:dLbls>
        <c:gapWidth val="444"/>
        <c:overlap val="-90"/>
        <c:axId val="446811976"/>
        <c:axId val="446803336"/>
      </c:barChart>
      <c:catAx>
        <c:axId val="4468119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446803336"/>
        <c:crosses val="autoZero"/>
        <c:auto val="1"/>
        <c:lblAlgn val="ctr"/>
        <c:lblOffset val="100"/>
        <c:noMultiLvlLbl val="0"/>
      </c:catAx>
      <c:valAx>
        <c:axId val="446803336"/>
        <c:scaling>
          <c:orientation val="minMax"/>
        </c:scaling>
        <c:delete val="0"/>
        <c:axPos val="l"/>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681197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GB">
                <a:latin typeface="Poppins" panose="00000500000000000000" pitchFamily="2" charset="0"/>
                <a:cs typeface="Poppins" panose="00000500000000000000" pitchFamily="2" charset="0"/>
              </a:rPr>
              <a:t>Portfolio 3: Capacity data</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'P3.Capacity_Data'!$L$6</c:f>
              <c:strCache>
                <c:ptCount val="1"/>
                <c:pt idx="0">
                  <c:v>2030/31 (GW)</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'P3.Capacity_Data'!$K$7:$K$21</c:f>
              <c:strCache>
                <c:ptCount val="15"/>
                <c:pt idx="0">
                  <c:v>Offshore wind</c:v>
                </c:pt>
                <c:pt idx="1">
                  <c:v>Onshore wind</c:v>
                </c:pt>
                <c:pt idx="2">
                  <c:v>Solar</c:v>
                </c:pt>
                <c:pt idx="3">
                  <c:v>Other renewables</c:v>
                </c:pt>
                <c:pt idx="4">
                  <c:v>Nuclear</c:v>
                </c:pt>
                <c:pt idx="5">
                  <c:v>Biomass+BECCS</c:v>
                </c:pt>
                <c:pt idx="6">
                  <c:v>Gas CCS</c:v>
                </c:pt>
                <c:pt idx="7">
                  <c:v>Unabated Gas: GT, CCGT &amp; GT CHP</c:v>
                </c:pt>
                <c:pt idx="8">
                  <c:v>Hydrogen-to-power</c:v>
                </c:pt>
                <c:pt idx="9">
                  <c:v>Batteries</c:v>
                </c:pt>
                <c:pt idx="10">
                  <c:v>Pumped hydro</c:v>
                </c:pt>
                <c:pt idx="11">
                  <c:v>Other LDES </c:v>
                </c:pt>
                <c:pt idx="12">
                  <c:v>Interconnectors</c:v>
                </c:pt>
                <c:pt idx="13">
                  <c:v>DSR</c:v>
                </c:pt>
                <c:pt idx="14">
                  <c:v>Max. Dynamic Demand Shifting</c:v>
                </c:pt>
              </c:strCache>
            </c:strRef>
          </c:cat>
          <c:val>
            <c:numRef>
              <c:f>'P3.Capacity_Data'!$L$7:$L$21</c:f>
              <c:numCache>
                <c:formatCode>0.0</c:formatCode>
                <c:ptCount val="15"/>
                <c:pt idx="0">
                  <c:v>43.1</c:v>
                </c:pt>
                <c:pt idx="1">
                  <c:v>27.3</c:v>
                </c:pt>
                <c:pt idx="2">
                  <c:v>47.4</c:v>
                </c:pt>
                <c:pt idx="3">
                  <c:v>5.5</c:v>
                </c:pt>
                <c:pt idx="4">
                  <c:v>4.0999999999999996</c:v>
                </c:pt>
                <c:pt idx="5">
                  <c:v>3.8</c:v>
                </c:pt>
                <c:pt idx="6">
                  <c:v>0.9</c:v>
                </c:pt>
                <c:pt idx="7">
                  <c:v>35</c:v>
                </c:pt>
                <c:pt idx="8">
                  <c:v>0</c:v>
                </c:pt>
                <c:pt idx="9">
                  <c:v>29</c:v>
                </c:pt>
                <c:pt idx="10">
                  <c:v>2.7</c:v>
                </c:pt>
                <c:pt idx="11">
                  <c:v>0</c:v>
                </c:pt>
                <c:pt idx="12">
                  <c:v>11.7</c:v>
                </c:pt>
                <c:pt idx="13">
                  <c:v>3.4</c:v>
                </c:pt>
                <c:pt idx="14">
                  <c:v>5.9</c:v>
                </c:pt>
              </c:numCache>
            </c:numRef>
          </c:val>
          <c:extLst>
            <c:ext xmlns:c16="http://schemas.microsoft.com/office/drawing/2014/chart" uri="{C3380CC4-5D6E-409C-BE32-E72D297353CC}">
              <c16:uniqueId val="{00000000-6C5E-4710-AC5E-6880392278D4}"/>
            </c:ext>
          </c:extLst>
        </c:ser>
        <c:ser>
          <c:idx val="1"/>
          <c:order val="1"/>
          <c:tx>
            <c:strRef>
              <c:f>'P3.Capacity_Data'!$M$6</c:f>
              <c:strCache>
                <c:ptCount val="1"/>
                <c:pt idx="0">
                  <c:v>2035/36(GW)</c:v>
                </c:pt>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'P3.Capacity_Data'!$K$7:$K$21</c:f>
              <c:strCache>
                <c:ptCount val="15"/>
                <c:pt idx="0">
                  <c:v>Offshore wind</c:v>
                </c:pt>
                <c:pt idx="1">
                  <c:v>Onshore wind</c:v>
                </c:pt>
                <c:pt idx="2">
                  <c:v>Solar</c:v>
                </c:pt>
                <c:pt idx="3">
                  <c:v>Other renewables</c:v>
                </c:pt>
                <c:pt idx="4">
                  <c:v>Nuclear</c:v>
                </c:pt>
                <c:pt idx="5">
                  <c:v>Biomass+BECCS</c:v>
                </c:pt>
                <c:pt idx="6">
                  <c:v>Gas CCS</c:v>
                </c:pt>
                <c:pt idx="7">
                  <c:v>Unabated Gas: GT, CCGT &amp; GT CHP</c:v>
                </c:pt>
                <c:pt idx="8">
                  <c:v>Hydrogen-to-power</c:v>
                </c:pt>
                <c:pt idx="9">
                  <c:v>Batteries</c:v>
                </c:pt>
                <c:pt idx="10">
                  <c:v>Pumped hydro</c:v>
                </c:pt>
                <c:pt idx="11">
                  <c:v>Other LDES </c:v>
                </c:pt>
                <c:pt idx="12">
                  <c:v>Interconnectors</c:v>
                </c:pt>
                <c:pt idx="13">
                  <c:v>DSR</c:v>
                </c:pt>
                <c:pt idx="14">
                  <c:v>Max. Dynamic Demand Shifting</c:v>
                </c:pt>
              </c:strCache>
            </c:strRef>
          </c:cat>
          <c:val>
            <c:numRef>
              <c:f>'P3.Capacity_Data'!$M$7:$M$21</c:f>
              <c:numCache>
                <c:formatCode>0.0</c:formatCode>
                <c:ptCount val="15"/>
                <c:pt idx="0">
                  <c:v>60.3</c:v>
                </c:pt>
                <c:pt idx="1">
                  <c:v>31.2</c:v>
                </c:pt>
                <c:pt idx="2">
                  <c:v>63.8</c:v>
                </c:pt>
                <c:pt idx="3">
                  <c:v>5.2</c:v>
                </c:pt>
                <c:pt idx="4">
                  <c:v>5.8</c:v>
                </c:pt>
                <c:pt idx="5">
                  <c:v>2.8</c:v>
                </c:pt>
                <c:pt idx="6">
                  <c:v>3.9</c:v>
                </c:pt>
                <c:pt idx="7">
                  <c:v>29.7</c:v>
                </c:pt>
                <c:pt idx="8">
                  <c:v>10</c:v>
                </c:pt>
                <c:pt idx="9">
                  <c:v>47</c:v>
                </c:pt>
                <c:pt idx="10">
                  <c:v>2.7</c:v>
                </c:pt>
                <c:pt idx="11">
                  <c:v>0</c:v>
                </c:pt>
                <c:pt idx="12">
                  <c:v>14.2</c:v>
                </c:pt>
                <c:pt idx="13">
                  <c:v>4</c:v>
                </c:pt>
                <c:pt idx="14">
                  <c:v>15.5</c:v>
                </c:pt>
              </c:numCache>
            </c:numRef>
          </c:val>
          <c:extLst>
            <c:ext xmlns:c16="http://schemas.microsoft.com/office/drawing/2014/chart" uri="{C3380CC4-5D6E-409C-BE32-E72D297353CC}">
              <c16:uniqueId val="{00000001-6C5E-4710-AC5E-6880392278D4}"/>
            </c:ext>
          </c:extLst>
        </c:ser>
        <c:ser>
          <c:idx val="2"/>
          <c:order val="2"/>
          <c:tx>
            <c:strRef>
              <c:f>'P3.Capacity_Data'!$N$6</c:f>
              <c:strCache>
                <c:ptCount val="1"/>
                <c:pt idx="0">
                  <c:v>2040/41 (GW)</c:v>
                </c:pt>
              </c:strCache>
            </c:strRef>
          </c:tx>
          <c:spPr>
            <a:solidFill>
              <a:schemeClr val="accent3"/>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'P3.Capacity_Data'!$K$7:$K$21</c:f>
              <c:strCache>
                <c:ptCount val="15"/>
                <c:pt idx="0">
                  <c:v>Offshore wind</c:v>
                </c:pt>
                <c:pt idx="1">
                  <c:v>Onshore wind</c:v>
                </c:pt>
                <c:pt idx="2">
                  <c:v>Solar</c:v>
                </c:pt>
                <c:pt idx="3">
                  <c:v>Other renewables</c:v>
                </c:pt>
                <c:pt idx="4">
                  <c:v>Nuclear</c:v>
                </c:pt>
                <c:pt idx="5">
                  <c:v>Biomass+BECCS</c:v>
                </c:pt>
                <c:pt idx="6">
                  <c:v>Gas CCS</c:v>
                </c:pt>
                <c:pt idx="7">
                  <c:v>Unabated Gas: GT, CCGT &amp; GT CHP</c:v>
                </c:pt>
                <c:pt idx="8">
                  <c:v>Hydrogen-to-power</c:v>
                </c:pt>
                <c:pt idx="9">
                  <c:v>Batteries</c:v>
                </c:pt>
                <c:pt idx="10">
                  <c:v>Pumped hydro</c:v>
                </c:pt>
                <c:pt idx="11">
                  <c:v>Other LDES </c:v>
                </c:pt>
                <c:pt idx="12">
                  <c:v>Interconnectors</c:v>
                </c:pt>
                <c:pt idx="13">
                  <c:v>DSR</c:v>
                </c:pt>
                <c:pt idx="14">
                  <c:v>Max. Dynamic Demand Shifting</c:v>
                </c:pt>
              </c:strCache>
            </c:strRef>
          </c:cat>
          <c:val>
            <c:numRef>
              <c:f>'P3.Capacity_Data'!$N$7:$N$21</c:f>
              <c:numCache>
                <c:formatCode>0.0</c:formatCode>
                <c:ptCount val="15"/>
                <c:pt idx="0">
                  <c:v>77.599999999999994</c:v>
                </c:pt>
                <c:pt idx="1">
                  <c:v>35.5</c:v>
                </c:pt>
                <c:pt idx="2">
                  <c:v>80.2</c:v>
                </c:pt>
                <c:pt idx="3">
                  <c:v>6.8</c:v>
                </c:pt>
                <c:pt idx="4">
                  <c:v>15.1</c:v>
                </c:pt>
                <c:pt idx="5">
                  <c:v>2.2999999999999998</c:v>
                </c:pt>
                <c:pt idx="6">
                  <c:v>6.9</c:v>
                </c:pt>
                <c:pt idx="7">
                  <c:v>18.600000000000001</c:v>
                </c:pt>
                <c:pt idx="8">
                  <c:v>20</c:v>
                </c:pt>
                <c:pt idx="9">
                  <c:v>47</c:v>
                </c:pt>
                <c:pt idx="10">
                  <c:v>2.7</c:v>
                </c:pt>
                <c:pt idx="11">
                  <c:v>0</c:v>
                </c:pt>
                <c:pt idx="12">
                  <c:v>14.2</c:v>
                </c:pt>
                <c:pt idx="13">
                  <c:v>6.6</c:v>
                </c:pt>
                <c:pt idx="14">
                  <c:v>30.2</c:v>
                </c:pt>
              </c:numCache>
            </c:numRef>
          </c:val>
          <c:extLst>
            <c:ext xmlns:c16="http://schemas.microsoft.com/office/drawing/2014/chart" uri="{C3380CC4-5D6E-409C-BE32-E72D297353CC}">
              <c16:uniqueId val="{00000002-6C5E-4710-AC5E-6880392278D4}"/>
            </c:ext>
          </c:extLst>
        </c:ser>
        <c:dLbls>
          <c:dLblPos val="outEnd"/>
          <c:showLegendKey val="0"/>
          <c:showVal val="1"/>
          <c:showCatName val="0"/>
          <c:showSerName val="0"/>
          <c:showPercent val="0"/>
          <c:showBubbleSize val="0"/>
        </c:dLbls>
        <c:gapWidth val="444"/>
        <c:overlap val="-90"/>
        <c:axId val="164803504"/>
        <c:axId val="164801104"/>
      </c:barChart>
      <c:catAx>
        <c:axId val="16480350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164801104"/>
        <c:crosses val="autoZero"/>
        <c:auto val="1"/>
        <c:lblAlgn val="ctr"/>
        <c:lblOffset val="100"/>
        <c:noMultiLvlLbl val="0"/>
      </c:catAx>
      <c:valAx>
        <c:axId val="164801104"/>
        <c:scaling>
          <c:orientation val="minMax"/>
        </c:scaling>
        <c:delete val="1"/>
        <c:axPos val="l"/>
        <c:numFmt formatCode="0.0" sourceLinked="1"/>
        <c:majorTickMark val="none"/>
        <c:minorTickMark val="none"/>
        <c:tickLblPos val="nextTo"/>
        <c:crossAx val="16480350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US"/>
              <a:t>Stored capacity 2030 (GWh)</a:t>
            </a:r>
          </a:p>
        </c:rich>
      </c:tx>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'P3.Capacity_Data'!$L$25</c:f>
              <c:strCache>
                <c:ptCount val="1"/>
                <c:pt idx="0">
                  <c:v>2030/31 (GWh)</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D000-49CC-9BD2-E4D47A6271A2}"/>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D000-49CC-9BD2-E4D47A6271A2}"/>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D000-49CC-9BD2-E4D47A6271A2}"/>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'P3.Capacity_Data'!$K$26:$K$28</c:f>
              <c:strCache>
                <c:ptCount val="3"/>
                <c:pt idx="0">
                  <c:v>Battery</c:v>
                </c:pt>
                <c:pt idx="1">
                  <c:v>LDES</c:v>
                </c:pt>
                <c:pt idx="2">
                  <c:v>Hydrogen</c:v>
                </c:pt>
              </c:strCache>
            </c:strRef>
          </c:cat>
          <c:val>
            <c:numRef>
              <c:f>'P3.Capacity_Data'!$L$26:$L$28</c:f>
              <c:numCache>
                <c:formatCode>General</c:formatCode>
                <c:ptCount val="3"/>
                <c:pt idx="0">
                  <c:v>70</c:v>
                </c:pt>
                <c:pt idx="1">
                  <c:v>28</c:v>
                </c:pt>
                <c:pt idx="2">
                  <c:v>0</c:v>
                </c:pt>
              </c:numCache>
            </c:numRef>
          </c:val>
          <c:extLst>
            <c:ext xmlns:c16="http://schemas.microsoft.com/office/drawing/2014/chart" uri="{C3380CC4-5D6E-409C-BE32-E72D297353CC}">
              <c16:uniqueId val="{00000000-D043-4101-8499-E569FFAA9A15}"/>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US"/>
              <a:t>Stored capacity </a:t>
            </a:r>
            <a:r>
              <a:rPr lang="en-GB"/>
              <a:t>2030 (GWh)</a:t>
            </a:r>
          </a:p>
        </c:rich>
      </c:tx>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n-GB"/>
        </a:p>
      </c:txPr>
    </c:title>
    <c:autoTitleDeleted val="0"/>
    <c:plotArea>
      <c:layout/>
      <c:pieChart>
        <c:varyColors val="1"/>
        <c:ser>
          <c:idx val="0"/>
          <c:order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9DA7-4FB0-8FA7-D675BE7F6751}"/>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8C58-4913-9416-EE948684529B}"/>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8C58-4913-9416-EE948684529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Starting_Point.Capacity_Data!$K$26:$K$28</c:f>
              <c:strCache>
                <c:ptCount val="3"/>
                <c:pt idx="0">
                  <c:v>Battery</c:v>
                </c:pt>
                <c:pt idx="1">
                  <c:v>LDES</c:v>
                </c:pt>
                <c:pt idx="2">
                  <c:v>Hydrogen</c:v>
                </c:pt>
              </c:strCache>
            </c:strRef>
          </c:cat>
          <c:val>
            <c:numRef>
              <c:f>Starting_Point.Capacity_Data!$L$26:$L$28</c:f>
              <c:numCache>
                <c:formatCode>General</c:formatCode>
                <c:ptCount val="3"/>
                <c:pt idx="0">
                  <c:v>37</c:v>
                </c:pt>
                <c:pt idx="1">
                  <c:v>28</c:v>
                </c:pt>
                <c:pt idx="2">
                  <c:v>0</c:v>
                </c:pt>
              </c:numCache>
            </c:numRef>
          </c:val>
          <c:extLst>
            <c:ext xmlns:c16="http://schemas.microsoft.com/office/drawing/2014/chart" uri="{C3380CC4-5D6E-409C-BE32-E72D297353CC}">
              <c16:uniqueId val="{00000000-9DA7-4FB0-8FA7-D675BE7F6751}"/>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US"/>
              <a:t>Stored capacity 2035 (GWh)</a:t>
            </a:r>
          </a:p>
        </c:rich>
      </c:tx>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'P3.Capacity_Data'!$M$25</c:f>
              <c:strCache>
                <c:ptCount val="1"/>
                <c:pt idx="0">
                  <c:v>2035/36 (GWh)</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73B9-43FB-B63E-C184A857556C}"/>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73B9-43FB-B63E-C184A857556C}"/>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73B9-43FB-B63E-C184A857556C}"/>
              </c:ext>
            </c:extLst>
          </c:dPt>
          <c:dLbls>
            <c:dLbl>
              <c:idx val="0"/>
              <c:layout>
                <c:manualLayout>
                  <c:x val="-3.0680268876761854E-2"/>
                  <c:y val="0.11089040561266636"/>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3B9-43FB-B63E-C184A857556C}"/>
                </c:ext>
              </c:extLst>
            </c:dLbl>
            <c:dLbl>
              <c:idx val="1"/>
              <c:layout>
                <c:manualLayout>
                  <c:x val="-6.8972396315655961E-3"/>
                  <c:y val="0.1750516734702980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3B9-43FB-B63E-C184A857556C}"/>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'P3.Capacity_Data'!$K$26:$K$28</c:f>
              <c:strCache>
                <c:ptCount val="3"/>
                <c:pt idx="0">
                  <c:v>Battery</c:v>
                </c:pt>
                <c:pt idx="1">
                  <c:v>LDES</c:v>
                </c:pt>
                <c:pt idx="2">
                  <c:v>Hydrogen</c:v>
                </c:pt>
              </c:strCache>
            </c:strRef>
          </c:cat>
          <c:val>
            <c:numRef>
              <c:f>'P3.Capacity_Data'!$M$26:$M$28</c:f>
              <c:numCache>
                <c:formatCode>General</c:formatCode>
                <c:ptCount val="3"/>
                <c:pt idx="0">
                  <c:v>142</c:v>
                </c:pt>
                <c:pt idx="1">
                  <c:v>28</c:v>
                </c:pt>
                <c:pt idx="2">
                  <c:v>6000</c:v>
                </c:pt>
              </c:numCache>
            </c:numRef>
          </c:val>
          <c:extLst>
            <c:ext xmlns:c16="http://schemas.microsoft.com/office/drawing/2014/chart" uri="{C3380CC4-5D6E-409C-BE32-E72D297353CC}">
              <c16:uniqueId val="{00000000-8A95-4F30-96DF-AC8A34A7673E}"/>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US"/>
              <a:t>Stored capacity 2040 (GWh)</a:t>
            </a:r>
          </a:p>
        </c:rich>
      </c:tx>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'P3.Capacity_Data'!$N$25</c:f>
              <c:strCache>
                <c:ptCount val="1"/>
                <c:pt idx="0">
                  <c:v>2040/41 (GWh)</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6577-474D-9090-76323BE5A424}"/>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6577-474D-9090-76323BE5A424}"/>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6577-474D-9090-76323BE5A424}"/>
              </c:ext>
            </c:extLst>
          </c:dPt>
          <c:dLbls>
            <c:dLbl>
              <c:idx val="0"/>
              <c:layout>
                <c:manualLayout>
                  <c:x val="2.4621494360505009E-2"/>
                  <c:y val="0.11737353811469629"/>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577-474D-9090-76323BE5A424}"/>
                </c:ext>
              </c:extLst>
            </c:dLbl>
            <c:dLbl>
              <c:idx val="1"/>
              <c:layout>
                <c:manualLayout>
                  <c:x val="-4.6813590838017095E-2"/>
                  <c:y val="0.13021765200211255"/>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577-474D-9090-76323BE5A424}"/>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'P3.Capacity_Data'!$K$26:$K$28</c:f>
              <c:strCache>
                <c:ptCount val="3"/>
                <c:pt idx="0">
                  <c:v>Battery</c:v>
                </c:pt>
                <c:pt idx="1">
                  <c:v>LDES</c:v>
                </c:pt>
                <c:pt idx="2">
                  <c:v>Hydrogen</c:v>
                </c:pt>
              </c:strCache>
            </c:strRef>
          </c:cat>
          <c:val>
            <c:numRef>
              <c:f>'P3.Capacity_Data'!$N$26:$N$28</c:f>
              <c:numCache>
                <c:formatCode>General</c:formatCode>
                <c:ptCount val="3"/>
                <c:pt idx="0">
                  <c:v>142</c:v>
                </c:pt>
                <c:pt idx="1">
                  <c:v>28</c:v>
                </c:pt>
                <c:pt idx="2">
                  <c:v>16000</c:v>
                </c:pt>
              </c:numCache>
            </c:numRef>
          </c:val>
          <c:extLst>
            <c:ext xmlns:c16="http://schemas.microsoft.com/office/drawing/2014/chart" uri="{C3380CC4-5D6E-409C-BE32-E72D297353CC}">
              <c16:uniqueId val="{00000000-0534-4DF8-80C8-CD0177A3E49C}"/>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GB"/>
              <a:t>Expected hours of lost load (h/year)</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v>2030/31</c:v>
          </c:tx>
          <c:spPr>
            <a:solidFill>
              <a:schemeClr val="accent2"/>
            </a:solidFill>
            <a:ln>
              <a:noFill/>
            </a:ln>
            <a:effectLst/>
          </c:spPr>
          <c:invertIfNegative val="0"/>
          <c:dLbls>
            <c:delete val="1"/>
          </c:dLbls>
          <c:cat>
            <c:strRef>
              <c:f>'P1.Adequacy_Results'!$C$9:$C$42</c:f>
              <c:strCache>
                <c:ptCount val="34"/>
                <c:pt idx="0">
                  <c:v>1984/85</c:v>
                </c:pt>
                <c:pt idx="1">
                  <c:v>1985/86</c:v>
                </c:pt>
                <c:pt idx="2">
                  <c:v>1986/87</c:v>
                </c:pt>
                <c:pt idx="3">
                  <c:v>1987/88</c:v>
                </c:pt>
                <c:pt idx="4">
                  <c:v>1988/89</c:v>
                </c:pt>
                <c:pt idx="5">
                  <c:v>1989/90</c:v>
                </c:pt>
                <c:pt idx="6">
                  <c:v>1990/91</c:v>
                </c:pt>
                <c:pt idx="7">
                  <c:v>1991/92</c:v>
                </c:pt>
                <c:pt idx="8">
                  <c:v>1992/93</c:v>
                </c:pt>
                <c:pt idx="9">
                  <c:v>1993/94</c:v>
                </c:pt>
                <c:pt idx="10">
                  <c:v>1994/95</c:v>
                </c:pt>
                <c:pt idx="11">
                  <c:v>1995/96</c:v>
                </c:pt>
                <c:pt idx="12">
                  <c:v>1996/97</c:v>
                </c:pt>
                <c:pt idx="13">
                  <c:v>1997/98</c:v>
                </c:pt>
                <c:pt idx="14">
                  <c:v>1998/99</c:v>
                </c:pt>
                <c:pt idx="15">
                  <c:v>1999/2000</c:v>
                </c:pt>
                <c:pt idx="16">
                  <c:v>2000/01</c:v>
                </c:pt>
                <c:pt idx="17">
                  <c:v>2001/02</c:v>
                </c:pt>
                <c:pt idx="18">
                  <c:v>2002/03</c:v>
                </c:pt>
                <c:pt idx="19">
                  <c:v>2003/04</c:v>
                </c:pt>
                <c:pt idx="20">
                  <c:v>2004/05</c:v>
                </c:pt>
                <c:pt idx="21">
                  <c:v>2005/06</c:v>
                </c:pt>
                <c:pt idx="22">
                  <c:v>2006/07</c:v>
                </c:pt>
                <c:pt idx="23">
                  <c:v>2007/08</c:v>
                </c:pt>
                <c:pt idx="24">
                  <c:v>2008/09</c:v>
                </c:pt>
                <c:pt idx="25">
                  <c:v>2009/10</c:v>
                </c:pt>
                <c:pt idx="26">
                  <c:v>2010/11</c:v>
                </c:pt>
                <c:pt idx="27">
                  <c:v>2011/12</c:v>
                </c:pt>
                <c:pt idx="28">
                  <c:v>2012/13</c:v>
                </c:pt>
                <c:pt idx="29">
                  <c:v>2013/14</c:v>
                </c:pt>
                <c:pt idx="30">
                  <c:v>2014/15</c:v>
                </c:pt>
                <c:pt idx="31">
                  <c:v>2015/16</c:v>
                </c:pt>
                <c:pt idx="32">
                  <c:v>2016/17</c:v>
                </c:pt>
                <c:pt idx="33">
                  <c:v>2017/18</c:v>
                </c:pt>
              </c:strCache>
            </c:strRef>
          </c:cat>
          <c:val>
            <c:numRef>
              <c:f>'P3.Adequacy_Results'!$D$9:$D$42</c:f>
              <c:numCache>
                <c:formatCode>General</c:formatCode>
                <c:ptCount val="34"/>
                <c:pt idx="0">
                  <c:v>4.09</c:v>
                </c:pt>
                <c:pt idx="1">
                  <c:v>4.82</c:v>
                </c:pt>
                <c:pt idx="2">
                  <c:v>0</c:v>
                </c:pt>
                <c:pt idx="3">
                  <c:v>0</c:v>
                </c:pt>
                <c:pt idx="4">
                  <c:v>0</c:v>
                </c:pt>
                <c:pt idx="5">
                  <c:v>0</c:v>
                </c:pt>
                <c:pt idx="6">
                  <c:v>0</c:v>
                </c:pt>
                <c:pt idx="7">
                  <c:v>0</c:v>
                </c:pt>
                <c:pt idx="8">
                  <c:v>0</c:v>
                </c:pt>
                <c:pt idx="9">
                  <c:v>0</c:v>
                </c:pt>
                <c:pt idx="10">
                  <c:v>0</c:v>
                </c:pt>
                <c:pt idx="11">
                  <c:v>0</c:v>
                </c:pt>
                <c:pt idx="12">
                  <c:v>0.02</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0.05</c:v>
                </c:pt>
                <c:pt idx="28">
                  <c:v>0</c:v>
                </c:pt>
                <c:pt idx="29">
                  <c:v>0</c:v>
                </c:pt>
                <c:pt idx="30">
                  <c:v>0</c:v>
                </c:pt>
                <c:pt idx="31">
                  <c:v>0</c:v>
                </c:pt>
                <c:pt idx="32">
                  <c:v>0</c:v>
                </c:pt>
                <c:pt idx="33">
                  <c:v>0</c:v>
                </c:pt>
              </c:numCache>
            </c:numRef>
          </c:val>
          <c:extLst>
            <c:ext xmlns:c16="http://schemas.microsoft.com/office/drawing/2014/chart" uri="{C3380CC4-5D6E-409C-BE32-E72D297353CC}">
              <c16:uniqueId val="{00000000-A01F-4DA8-977E-BAF4DC21F900}"/>
            </c:ext>
          </c:extLst>
        </c:ser>
        <c:ser>
          <c:idx val="2"/>
          <c:order val="1"/>
          <c:tx>
            <c:v>2035/36</c:v>
          </c:tx>
          <c:spPr>
            <a:solidFill>
              <a:schemeClr val="accent3"/>
            </a:solidFill>
            <a:ln>
              <a:noFill/>
            </a:ln>
            <a:effectLst/>
          </c:spPr>
          <c:invertIfNegative val="0"/>
          <c:dLbls>
            <c:delete val="1"/>
          </c:dLbls>
          <c:cat>
            <c:strRef>
              <c:f>'P1.Adequacy_Results'!$C$9:$C$42</c:f>
              <c:strCache>
                <c:ptCount val="34"/>
                <c:pt idx="0">
                  <c:v>1984/85</c:v>
                </c:pt>
                <c:pt idx="1">
                  <c:v>1985/86</c:v>
                </c:pt>
                <c:pt idx="2">
                  <c:v>1986/87</c:v>
                </c:pt>
                <c:pt idx="3">
                  <c:v>1987/88</c:v>
                </c:pt>
                <c:pt idx="4">
                  <c:v>1988/89</c:v>
                </c:pt>
                <c:pt idx="5">
                  <c:v>1989/90</c:v>
                </c:pt>
                <c:pt idx="6">
                  <c:v>1990/91</c:v>
                </c:pt>
                <c:pt idx="7">
                  <c:v>1991/92</c:v>
                </c:pt>
                <c:pt idx="8">
                  <c:v>1992/93</c:v>
                </c:pt>
                <c:pt idx="9">
                  <c:v>1993/94</c:v>
                </c:pt>
                <c:pt idx="10">
                  <c:v>1994/95</c:v>
                </c:pt>
                <c:pt idx="11">
                  <c:v>1995/96</c:v>
                </c:pt>
                <c:pt idx="12">
                  <c:v>1996/97</c:v>
                </c:pt>
                <c:pt idx="13">
                  <c:v>1997/98</c:v>
                </c:pt>
                <c:pt idx="14">
                  <c:v>1998/99</c:v>
                </c:pt>
                <c:pt idx="15">
                  <c:v>1999/2000</c:v>
                </c:pt>
                <c:pt idx="16">
                  <c:v>2000/01</c:v>
                </c:pt>
                <c:pt idx="17">
                  <c:v>2001/02</c:v>
                </c:pt>
                <c:pt idx="18">
                  <c:v>2002/03</c:v>
                </c:pt>
                <c:pt idx="19">
                  <c:v>2003/04</c:v>
                </c:pt>
                <c:pt idx="20">
                  <c:v>2004/05</c:v>
                </c:pt>
                <c:pt idx="21">
                  <c:v>2005/06</c:v>
                </c:pt>
                <c:pt idx="22">
                  <c:v>2006/07</c:v>
                </c:pt>
                <c:pt idx="23">
                  <c:v>2007/08</c:v>
                </c:pt>
                <c:pt idx="24">
                  <c:v>2008/09</c:v>
                </c:pt>
                <c:pt idx="25">
                  <c:v>2009/10</c:v>
                </c:pt>
                <c:pt idx="26">
                  <c:v>2010/11</c:v>
                </c:pt>
                <c:pt idx="27">
                  <c:v>2011/12</c:v>
                </c:pt>
                <c:pt idx="28">
                  <c:v>2012/13</c:v>
                </c:pt>
                <c:pt idx="29">
                  <c:v>2013/14</c:v>
                </c:pt>
                <c:pt idx="30">
                  <c:v>2014/15</c:v>
                </c:pt>
                <c:pt idx="31">
                  <c:v>2015/16</c:v>
                </c:pt>
                <c:pt idx="32">
                  <c:v>2016/17</c:v>
                </c:pt>
                <c:pt idx="33">
                  <c:v>2017/18</c:v>
                </c:pt>
              </c:strCache>
            </c:strRef>
          </c:cat>
          <c:val>
            <c:numRef>
              <c:f>'P3.Adequacy_Results'!$D$43:$D$76</c:f>
              <c:numCache>
                <c:formatCode>General</c:formatCode>
                <c:ptCount val="34"/>
                <c:pt idx="0">
                  <c:v>0.14000000000000001</c:v>
                </c:pt>
                <c:pt idx="1">
                  <c:v>5.59</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0.13</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extLst>
            <c:ext xmlns:c16="http://schemas.microsoft.com/office/drawing/2014/chart" uri="{C3380CC4-5D6E-409C-BE32-E72D297353CC}">
              <c16:uniqueId val="{00000001-A01F-4DA8-977E-BAF4DC21F900}"/>
            </c:ext>
          </c:extLst>
        </c:ser>
        <c:ser>
          <c:idx val="0"/>
          <c:order val="2"/>
          <c:tx>
            <c:v>2040/41</c:v>
          </c:tx>
          <c:spPr>
            <a:solidFill>
              <a:schemeClr val="accent1"/>
            </a:solidFill>
            <a:ln>
              <a:noFill/>
            </a:ln>
            <a:effectLst/>
          </c:spPr>
          <c:invertIfNegative val="0"/>
          <c:dLbls>
            <c:delete val="1"/>
          </c:dLbls>
          <c:cat>
            <c:strRef>
              <c:f>'P1.Adequacy_Results'!$C$9:$C$42</c:f>
              <c:strCache>
                <c:ptCount val="34"/>
                <c:pt idx="0">
                  <c:v>1984/85</c:v>
                </c:pt>
                <c:pt idx="1">
                  <c:v>1985/86</c:v>
                </c:pt>
                <c:pt idx="2">
                  <c:v>1986/87</c:v>
                </c:pt>
                <c:pt idx="3">
                  <c:v>1987/88</c:v>
                </c:pt>
                <c:pt idx="4">
                  <c:v>1988/89</c:v>
                </c:pt>
                <c:pt idx="5">
                  <c:v>1989/90</c:v>
                </c:pt>
                <c:pt idx="6">
                  <c:v>1990/91</c:v>
                </c:pt>
                <c:pt idx="7">
                  <c:v>1991/92</c:v>
                </c:pt>
                <c:pt idx="8">
                  <c:v>1992/93</c:v>
                </c:pt>
                <c:pt idx="9">
                  <c:v>1993/94</c:v>
                </c:pt>
                <c:pt idx="10">
                  <c:v>1994/95</c:v>
                </c:pt>
                <c:pt idx="11">
                  <c:v>1995/96</c:v>
                </c:pt>
                <c:pt idx="12">
                  <c:v>1996/97</c:v>
                </c:pt>
                <c:pt idx="13">
                  <c:v>1997/98</c:v>
                </c:pt>
                <c:pt idx="14">
                  <c:v>1998/99</c:v>
                </c:pt>
                <c:pt idx="15">
                  <c:v>1999/2000</c:v>
                </c:pt>
                <c:pt idx="16">
                  <c:v>2000/01</c:v>
                </c:pt>
                <c:pt idx="17">
                  <c:v>2001/02</c:v>
                </c:pt>
                <c:pt idx="18">
                  <c:v>2002/03</c:v>
                </c:pt>
                <c:pt idx="19">
                  <c:v>2003/04</c:v>
                </c:pt>
                <c:pt idx="20">
                  <c:v>2004/05</c:v>
                </c:pt>
                <c:pt idx="21">
                  <c:v>2005/06</c:v>
                </c:pt>
                <c:pt idx="22">
                  <c:v>2006/07</c:v>
                </c:pt>
                <c:pt idx="23">
                  <c:v>2007/08</c:v>
                </c:pt>
                <c:pt idx="24">
                  <c:v>2008/09</c:v>
                </c:pt>
                <c:pt idx="25">
                  <c:v>2009/10</c:v>
                </c:pt>
                <c:pt idx="26">
                  <c:v>2010/11</c:v>
                </c:pt>
                <c:pt idx="27">
                  <c:v>2011/12</c:v>
                </c:pt>
                <c:pt idx="28">
                  <c:v>2012/13</c:v>
                </c:pt>
                <c:pt idx="29">
                  <c:v>2013/14</c:v>
                </c:pt>
                <c:pt idx="30">
                  <c:v>2014/15</c:v>
                </c:pt>
                <c:pt idx="31">
                  <c:v>2015/16</c:v>
                </c:pt>
                <c:pt idx="32">
                  <c:v>2016/17</c:v>
                </c:pt>
                <c:pt idx="33">
                  <c:v>2017/18</c:v>
                </c:pt>
              </c:strCache>
            </c:strRef>
          </c:cat>
          <c:val>
            <c:numRef>
              <c:f>'P3.Adequacy_Results'!$D$77:$D$110</c:f>
              <c:numCache>
                <c:formatCode>General</c:formatCode>
                <c:ptCount val="34"/>
                <c:pt idx="0">
                  <c:v>0.43</c:v>
                </c:pt>
                <c:pt idx="1">
                  <c:v>6.25</c:v>
                </c:pt>
                <c:pt idx="2">
                  <c:v>0</c:v>
                </c:pt>
                <c:pt idx="3">
                  <c:v>0</c:v>
                </c:pt>
                <c:pt idx="4">
                  <c:v>0</c:v>
                </c:pt>
                <c:pt idx="5">
                  <c:v>0</c:v>
                </c:pt>
                <c:pt idx="6">
                  <c:v>0</c:v>
                </c:pt>
                <c:pt idx="7">
                  <c:v>0</c:v>
                </c:pt>
                <c:pt idx="8">
                  <c:v>0</c:v>
                </c:pt>
                <c:pt idx="9">
                  <c:v>0</c:v>
                </c:pt>
                <c:pt idx="10">
                  <c:v>0</c:v>
                </c:pt>
                <c:pt idx="11">
                  <c:v>0</c:v>
                </c:pt>
                <c:pt idx="12">
                  <c:v>0.93</c:v>
                </c:pt>
                <c:pt idx="13">
                  <c:v>0</c:v>
                </c:pt>
                <c:pt idx="14">
                  <c:v>0</c:v>
                </c:pt>
                <c:pt idx="15">
                  <c:v>0</c:v>
                </c:pt>
                <c:pt idx="16">
                  <c:v>0.04</c:v>
                </c:pt>
                <c:pt idx="17">
                  <c:v>0</c:v>
                </c:pt>
                <c:pt idx="18">
                  <c:v>0</c:v>
                </c:pt>
                <c:pt idx="19">
                  <c:v>0</c:v>
                </c:pt>
                <c:pt idx="20">
                  <c:v>0</c:v>
                </c:pt>
                <c:pt idx="21">
                  <c:v>0.18</c:v>
                </c:pt>
                <c:pt idx="22">
                  <c:v>0</c:v>
                </c:pt>
                <c:pt idx="23">
                  <c:v>0</c:v>
                </c:pt>
                <c:pt idx="24">
                  <c:v>0</c:v>
                </c:pt>
                <c:pt idx="25">
                  <c:v>0</c:v>
                </c:pt>
                <c:pt idx="26">
                  <c:v>0</c:v>
                </c:pt>
                <c:pt idx="27">
                  <c:v>0</c:v>
                </c:pt>
                <c:pt idx="28">
                  <c:v>0</c:v>
                </c:pt>
                <c:pt idx="29">
                  <c:v>0</c:v>
                </c:pt>
                <c:pt idx="30">
                  <c:v>0</c:v>
                </c:pt>
                <c:pt idx="31">
                  <c:v>0</c:v>
                </c:pt>
                <c:pt idx="32">
                  <c:v>0</c:v>
                </c:pt>
                <c:pt idx="33">
                  <c:v>0</c:v>
                </c:pt>
              </c:numCache>
            </c:numRef>
          </c:val>
          <c:extLst>
            <c:ext xmlns:c16="http://schemas.microsoft.com/office/drawing/2014/chart" uri="{C3380CC4-5D6E-409C-BE32-E72D297353CC}">
              <c16:uniqueId val="{00000002-A01F-4DA8-977E-BAF4DC21F900}"/>
            </c:ext>
          </c:extLst>
        </c:ser>
        <c:dLbls>
          <c:dLblPos val="outEnd"/>
          <c:showLegendKey val="0"/>
          <c:showVal val="1"/>
          <c:showCatName val="0"/>
          <c:showSerName val="0"/>
          <c:showPercent val="0"/>
          <c:showBubbleSize val="0"/>
        </c:dLbls>
        <c:gapWidth val="444"/>
        <c:overlap val="-90"/>
        <c:axId val="446811976"/>
        <c:axId val="446803336"/>
      </c:barChart>
      <c:catAx>
        <c:axId val="4468119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446803336"/>
        <c:crosses val="autoZero"/>
        <c:auto val="1"/>
        <c:lblAlgn val="ctr"/>
        <c:lblOffset val="100"/>
        <c:noMultiLvlLbl val="0"/>
      </c:catAx>
      <c:valAx>
        <c:axId val="446803336"/>
        <c:scaling>
          <c:orientation val="minMax"/>
        </c:scaling>
        <c:delete val="0"/>
        <c:axPos val="l"/>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681197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GB"/>
              <a:t>Expected volume of lost load (GWh)</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v>2030/31</c:v>
          </c:tx>
          <c:spPr>
            <a:solidFill>
              <a:schemeClr val="accent2"/>
            </a:solidFill>
            <a:ln>
              <a:noFill/>
            </a:ln>
            <a:effectLst/>
          </c:spPr>
          <c:invertIfNegative val="0"/>
          <c:dLbls>
            <c:delete val="1"/>
          </c:dLbls>
          <c:cat>
            <c:strRef>
              <c:f>'P1.Adequacy_Results'!$C$9:$C$42</c:f>
              <c:strCache>
                <c:ptCount val="34"/>
                <c:pt idx="0">
                  <c:v>1984/85</c:v>
                </c:pt>
                <c:pt idx="1">
                  <c:v>1985/86</c:v>
                </c:pt>
                <c:pt idx="2">
                  <c:v>1986/87</c:v>
                </c:pt>
                <c:pt idx="3">
                  <c:v>1987/88</c:v>
                </c:pt>
                <c:pt idx="4">
                  <c:v>1988/89</c:v>
                </c:pt>
                <c:pt idx="5">
                  <c:v>1989/90</c:v>
                </c:pt>
                <c:pt idx="6">
                  <c:v>1990/91</c:v>
                </c:pt>
                <c:pt idx="7">
                  <c:v>1991/92</c:v>
                </c:pt>
                <c:pt idx="8">
                  <c:v>1992/93</c:v>
                </c:pt>
                <c:pt idx="9">
                  <c:v>1993/94</c:v>
                </c:pt>
                <c:pt idx="10">
                  <c:v>1994/95</c:v>
                </c:pt>
                <c:pt idx="11">
                  <c:v>1995/96</c:v>
                </c:pt>
                <c:pt idx="12">
                  <c:v>1996/97</c:v>
                </c:pt>
                <c:pt idx="13">
                  <c:v>1997/98</c:v>
                </c:pt>
                <c:pt idx="14">
                  <c:v>1998/99</c:v>
                </c:pt>
                <c:pt idx="15">
                  <c:v>1999/2000</c:v>
                </c:pt>
                <c:pt idx="16">
                  <c:v>2000/01</c:v>
                </c:pt>
                <c:pt idx="17">
                  <c:v>2001/02</c:v>
                </c:pt>
                <c:pt idx="18">
                  <c:v>2002/03</c:v>
                </c:pt>
                <c:pt idx="19">
                  <c:v>2003/04</c:v>
                </c:pt>
                <c:pt idx="20">
                  <c:v>2004/05</c:v>
                </c:pt>
                <c:pt idx="21">
                  <c:v>2005/06</c:v>
                </c:pt>
                <c:pt idx="22">
                  <c:v>2006/07</c:v>
                </c:pt>
                <c:pt idx="23">
                  <c:v>2007/08</c:v>
                </c:pt>
                <c:pt idx="24">
                  <c:v>2008/09</c:v>
                </c:pt>
                <c:pt idx="25">
                  <c:v>2009/10</c:v>
                </c:pt>
                <c:pt idx="26">
                  <c:v>2010/11</c:v>
                </c:pt>
                <c:pt idx="27">
                  <c:v>2011/12</c:v>
                </c:pt>
                <c:pt idx="28">
                  <c:v>2012/13</c:v>
                </c:pt>
                <c:pt idx="29">
                  <c:v>2013/14</c:v>
                </c:pt>
                <c:pt idx="30">
                  <c:v>2014/15</c:v>
                </c:pt>
                <c:pt idx="31">
                  <c:v>2015/16</c:v>
                </c:pt>
                <c:pt idx="32">
                  <c:v>2016/17</c:v>
                </c:pt>
                <c:pt idx="33">
                  <c:v>2017/18</c:v>
                </c:pt>
              </c:strCache>
            </c:strRef>
          </c:cat>
          <c:val>
            <c:numRef>
              <c:f>'P3.Adequacy_Results'!$E$9:$E$42</c:f>
              <c:numCache>
                <c:formatCode>General</c:formatCode>
                <c:ptCount val="34"/>
                <c:pt idx="0">
                  <c:v>35.35</c:v>
                </c:pt>
                <c:pt idx="1">
                  <c:v>36.880000000000003</c:v>
                </c:pt>
                <c:pt idx="2">
                  <c:v>0</c:v>
                </c:pt>
                <c:pt idx="3">
                  <c:v>0</c:v>
                </c:pt>
                <c:pt idx="4">
                  <c:v>0</c:v>
                </c:pt>
                <c:pt idx="5">
                  <c:v>0</c:v>
                </c:pt>
                <c:pt idx="6">
                  <c:v>0</c:v>
                </c:pt>
                <c:pt idx="7">
                  <c:v>0</c:v>
                </c:pt>
                <c:pt idx="8">
                  <c:v>0</c:v>
                </c:pt>
                <c:pt idx="9">
                  <c:v>0</c:v>
                </c:pt>
                <c:pt idx="10">
                  <c:v>0</c:v>
                </c:pt>
                <c:pt idx="11">
                  <c:v>0</c:v>
                </c:pt>
                <c:pt idx="12">
                  <c:v>0.09</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0.17</c:v>
                </c:pt>
                <c:pt idx="28">
                  <c:v>0</c:v>
                </c:pt>
                <c:pt idx="29">
                  <c:v>0</c:v>
                </c:pt>
                <c:pt idx="30">
                  <c:v>0</c:v>
                </c:pt>
                <c:pt idx="31">
                  <c:v>0</c:v>
                </c:pt>
                <c:pt idx="32">
                  <c:v>0</c:v>
                </c:pt>
                <c:pt idx="33">
                  <c:v>0</c:v>
                </c:pt>
              </c:numCache>
            </c:numRef>
          </c:val>
          <c:extLst>
            <c:ext xmlns:c16="http://schemas.microsoft.com/office/drawing/2014/chart" uri="{C3380CC4-5D6E-409C-BE32-E72D297353CC}">
              <c16:uniqueId val="{00000000-8579-4C45-8446-2F882E254A68}"/>
            </c:ext>
          </c:extLst>
        </c:ser>
        <c:ser>
          <c:idx val="2"/>
          <c:order val="1"/>
          <c:tx>
            <c:v>2035/36</c:v>
          </c:tx>
          <c:spPr>
            <a:solidFill>
              <a:schemeClr val="accent3"/>
            </a:solidFill>
            <a:ln>
              <a:noFill/>
            </a:ln>
            <a:effectLst/>
          </c:spPr>
          <c:invertIfNegative val="0"/>
          <c:dLbls>
            <c:delete val="1"/>
          </c:dLbls>
          <c:cat>
            <c:strRef>
              <c:f>'P1.Adequacy_Results'!$C$9:$C$42</c:f>
              <c:strCache>
                <c:ptCount val="34"/>
                <c:pt idx="0">
                  <c:v>1984/85</c:v>
                </c:pt>
                <c:pt idx="1">
                  <c:v>1985/86</c:v>
                </c:pt>
                <c:pt idx="2">
                  <c:v>1986/87</c:v>
                </c:pt>
                <c:pt idx="3">
                  <c:v>1987/88</c:v>
                </c:pt>
                <c:pt idx="4">
                  <c:v>1988/89</c:v>
                </c:pt>
                <c:pt idx="5">
                  <c:v>1989/90</c:v>
                </c:pt>
                <c:pt idx="6">
                  <c:v>1990/91</c:v>
                </c:pt>
                <c:pt idx="7">
                  <c:v>1991/92</c:v>
                </c:pt>
                <c:pt idx="8">
                  <c:v>1992/93</c:v>
                </c:pt>
                <c:pt idx="9">
                  <c:v>1993/94</c:v>
                </c:pt>
                <c:pt idx="10">
                  <c:v>1994/95</c:v>
                </c:pt>
                <c:pt idx="11">
                  <c:v>1995/96</c:v>
                </c:pt>
                <c:pt idx="12">
                  <c:v>1996/97</c:v>
                </c:pt>
                <c:pt idx="13">
                  <c:v>1997/98</c:v>
                </c:pt>
                <c:pt idx="14">
                  <c:v>1998/99</c:v>
                </c:pt>
                <c:pt idx="15">
                  <c:v>1999/2000</c:v>
                </c:pt>
                <c:pt idx="16">
                  <c:v>2000/01</c:v>
                </c:pt>
                <c:pt idx="17">
                  <c:v>2001/02</c:v>
                </c:pt>
                <c:pt idx="18">
                  <c:v>2002/03</c:v>
                </c:pt>
                <c:pt idx="19">
                  <c:v>2003/04</c:v>
                </c:pt>
                <c:pt idx="20">
                  <c:v>2004/05</c:v>
                </c:pt>
                <c:pt idx="21">
                  <c:v>2005/06</c:v>
                </c:pt>
                <c:pt idx="22">
                  <c:v>2006/07</c:v>
                </c:pt>
                <c:pt idx="23">
                  <c:v>2007/08</c:v>
                </c:pt>
                <c:pt idx="24">
                  <c:v>2008/09</c:v>
                </c:pt>
                <c:pt idx="25">
                  <c:v>2009/10</c:v>
                </c:pt>
                <c:pt idx="26">
                  <c:v>2010/11</c:v>
                </c:pt>
                <c:pt idx="27">
                  <c:v>2011/12</c:v>
                </c:pt>
                <c:pt idx="28">
                  <c:v>2012/13</c:v>
                </c:pt>
                <c:pt idx="29">
                  <c:v>2013/14</c:v>
                </c:pt>
                <c:pt idx="30">
                  <c:v>2014/15</c:v>
                </c:pt>
                <c:pt idx="31">
                  <c:v>2015/16</c:v>
                </c:pt>
                <c:pt idx="32">
                  <c:v>2016/17</c:v>
                </c:pt>
                <c:pt idx="33">
                  <c:v>2017/18</c:v>
                </c:pt>
              </c:strCache>
            </c:strRef>
          </c:cat>
          <c:val>
            <c:numRef>
              <c:f>'P3.Adequacy_Results'!$E$43:$E$76</c:f>
              <c:numCache>
                <c:formatCode>General</c:formatCode>
                <c:ptCount val="34"/>
                <c:pt idx="0">
                  <c:v>0.67</c:v>
                </c:pt>
                <c:pt idx="1">
                  <c:v>40.46</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0.63</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extLst>
            <c:ext xmlns:c16="http://schemas.microsoft.com/office/drawing/2014/chart" uri="{C3380CC4-5D6E-409C-BE32-E72D297353CC}">
              <c16:uniqueId val="{00000001-8579-4C45-8446-2F882E254A68}"/>
            </c:ext>
          </c:extLst>
        </c:ser>
        <c:ser>
          <c:idx val="0"/>
          <c:order val="2"/>
          <c:tx>
            <c:v>2040/41</c:v>
          </c:tx>
          <c:spPr>
            <a:solidFill>
              <a:schemeClr val="accent1"/>
            </a:solidFill>
            <a:ln>
              <a:noFill/>
            </a:ln>
            <a:effectLst/>
          </c:spPr>
          <c:invertIfNegative val="0"/>
          <c:dLbls>
            <c:delete val="1"/>
          </c:dLbls>
          <c:cat>
            <c:strRef>
              <c:f>'P1.Adequacy_Results'!$C$9:$C$42</c:f>
              <c:strCache>
                <c:ptCount val="34"/>
                <c:pt idx="0">
                  <c:v>1984/85</c:v>
                </c:pt>
                <c:pt idx="1">
                  <c:v>1985/86</c:v>
                </c:pt>
                <c:pt idx="2">
                  <c:v>1986/87</c:v>
                </c:pt>
                <c:pt idx="3">
                  <c:v>1987/88</c:v>
                </c:pt>
                <c:pt idx="4">
                  <c:v>1988/89</c:v>
                </c:pt>
                <c:pt idx="5">
                  <c:v>1989/90</c:v>
                </c:pt>
                <c:pt idx="6">
                  <c:v>1990/91</c:v>
                </c:pt>
                <c:pt idx="7">
                  <c:v>1991/92</c:v>
                </c:pt>
                <c:pt idx="8">
                  <c:v>1992/93</c:v>
                </c:pt>
                <c:pt idx="9">
                  <c:v>1993/94</c:v>
                </c:pt>
                <c:pt idx="10">
                  <c:v>1994/95</c:v>
                </c:pt>
                <c:pt idx="11">
                  <c:v>1995/96</c:v>
                </c:pt>
                <c:pt idx="12">
                  <c:v>1996/97</c:v>
                </c:pt>
                <c:pt idx="13">
                  <c:v>1997/98</c:v>
                </c:pt>
                <c:pt idx="14">
                  <c:v>1998/99</c:v>
                </c:pt>
                <c:pt idx="15">
                  <c:v>1999/2000</c:v>
                </c:pt>
                <c:pt idx="16">
                  <c:v>2000/01</c:v>
                </c:pt>
                <c:pt idx="17">
                  <c:v>2001/02</c:v>
                </c:pt>
                <c:pt idx="18">
                  <c:v>2002/03</c:v>
                </c:pt>
                <c:pt idx="19">
                  <c:v>2003/04</c:v>
                </c:pt>
                <c:pt idx="20">
                  <c:v>2004/05</c:v>
                </c:pt>
                <c:pt idx="21">
                  <c:v>2005/06</c:v>
                </c:pt>
                <c:pt idx="22">
                  <c:v>2006/07</c:v>
                </c:pt>
                <c:pt idx="23">
                  <c:v>2007/08</c:v>
                </c:pt>
                <c:pt idx="24">
                  <c:v>2008/09</c:v>
                </c:pt>
                <c:pt idx="25">
                  <c:v>2009/10</c:v>
                </c:pt>
                <c:pt idx="26">
                  <c:v>2010/11</c:v>
                </c:pt>
                <c:pt idx="27">
                  <c:v>2011/12</c:v>
                </c:pt>
                <c:pt idx="28">
                  <c:v>2012/13</c:v>
                </c:pt>
                <c:pt idx="29">
                  <c:v>2013/14</c:v>
                </c:pt>
                <c:pt idx="30">
                  <c:v>2014/15</c:v>
                </c:pt>
                <c:pt idx="31">
                  <c:v>2015/16</c:v>
                </c:pt>
                <c:pt idx="32">
                  <c:v>2016/17</c:v>
                </c:pt>
                <c:pt idx="33">
                  <c:v>2017/18</c:v>
                </c:pt>
              </c:strCache>
            </c:strRef>
          </c:cat>
          <c:val>
            <c:numRef>
              <c:f>'P3.Adequacy_Results'!$E$77:$E$110</c:f>
              <c:numCache>
                <c:formatCode>General</c:formatCode>
                <c:ptCount val="34"/>
                <c:pt idx="0">
                  <c:v>2.8</c:v>
                </c:pt>
                <c:pt idx="1">
                  <c:v>57.51</c:v>
                </c:pt>
                <c:pt idx="2">
                  <c:v>0</c:v>
                </c:pt>
                <c:pt idx="3">
                  <c:v>0</c:v>
                </c:pt>
                <c:pt idx="4">
                  <c:v>0</c:v>
                </c:pt>
                <c:pt idx="5">
                  <c:v>0</c:v>
                </c:pt>
                <c:pt idx="6">
                  <c:v>0</c:v>
                </c:pt>
                <c:pt idx="7">
                  <c:v>0</c:v>
                </c:pt>
                <c:pt idx="8">
                  <c:v>0</c:v>
                </c:pt>
                <c:pt idx="9">
                  <c:v>0</c:v>
                </c:pt>
                <c:pt idx="10">
                  <c:v>0</c:v>
                </c:pt>
                <c:pt idx="11">
                  <c:v>0</c:v>
                </c:pt>
                <c:pt idx="12">
                  <c:v>13.27</c:v>
                </c:pt>
                <c:pt idx="13">
                  <c:v>0</c:v>
                </c:pt>
                <c:pt idx="14">
                  <c:v>0</c:v>
                </c:pt>
                <c:pt idx="15">
                  <c:v>0</c:v>
                </c:pt>
                <c:pt idx="16">
                  <c:v>0.42</c:v>
                </c:pt>
                <c:pt idx="17">
                  <c:v>0</c:v>
                </c:pt>
                <c:pt idx="18">
                  <c:v>0</c:v>
                </c:pt>
                <c:pt idx="19">
                  <c:v>0</c:v>
                </c:pt>
                <c:pt idx="20">
                  <c:v>0</c:v>
                </c:pt>
                <c:pt idx="21">
                  <c:v>1.65</c:v>
                </c:pt>
                <c:pt idx="22">
                  <c:v>0</c:v>
                </c:pt>
                <c:pt idx="23">
                  <c:v>0</c:v>
                </c:pt>
                <c:pt idx="24">
                  <c:v>0</c:v>
                </c:pt>
                <c:pt idx="25">
                  <c:v>0</c:v>
                </c:pt>
                <c:pt idx="26">
                  <c:v>0</c:v>
                </c:pt>
                <c:pt idx="27">
                  <c:v>0</c:v>
                </c:pt>
                <c:pt idx="28">
                  <c:v>0</c:v>
                </c:pt>
                <c:pt idx="29">
                  <c:v>0</c:v>
                </c:pt>
                <c:pt idx="30">
                  <c:v>0</c:v>
                </c:pt>
                <c:pt idx="31">
                  <c:v>0</c:v>
                </c:pt>
                <c:pt idx="32">
                  <c:v>0</c:v>
                </c:pt>
                <c:pt idx="33">
                  <c:v>0</c:v>
                </c:pt>
              </c:numCache>
            </c:numRef>
          </c:val>
          <c:extLst>
            <c:ext xmlns:c16="http://schemas.microsoft.com/office/drawing/2014/chart" uri="{C3380CC4-5D6E-409C-BE32-E72D297353CC}">
              <c16:uniqueId val="{00000002-8579-4C45-8446-2F882E254A68}"/>
            </c:ext>
          </c:extLst>
        </c:ser>
        <c:dLbls>
          <c:dLblPos val="outEnd"/>
          <c:showLegendKey val="0"/>
          <c:showVal val="1"/>
          <c:showCatName val="0"/>
          <c:showSerName val="0"/>
          <c:showPercent val="0"/>
          <c:showBubbleSize val="0"/>
        </c:dLbls>
        <c:gapWidth val="444"/>
        <c:overlap val="-90"/>
        <c:axId val="446811976"/>
        <c:axId val="446803336"/>
      </c:barChart>
      <c:catAx>
        <c:axId val="4468119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446803336"/>
        <c:crosses val="autoZero"/>
        <c:auto val="1"/>
        <c:lblAlgn val="ctr"/>
        <c:lblOffset val="100"/>
        <c:noMultiLvlLbl val="0"/>
      </c:catAx>
      <c:valAx>
        <c:axId val="446803336"/>
        <c:scaling>
          <c:orientation val="minMax"/>
        </c:scaling>
        <c:delete val="0"/>
        <c:axPos val="l"/>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681197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GB">
                <a:latin typeface="Poppins" panose="00000500000000000000" pitchFamily="2" charset="0"/>
                <a:cs typeface="Poppins" panose="00000500000000000000" pitchFamily="2" charset="0"/>
              </a:rPr>
              <a:t>Portfolio 4: Capacity data</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n-GB"/>
        </a:p>
      </c:txPr>
    </c:title>
    <c:autoTitleDeleted val="0"/>
    <c:plotArea>
      <c:layout/>
      <c:barChart>
        <c:barDir val="col"/>
        <c:grouping val="clustered"/>
        <c:varyColors val="0"/>
        <c:ser>
          <c:idx val="0"/>
          <c:order val="0"/>
          <c:tx>
            <c:strRef>
              <c:f>'P4.Capacity_Data'!$L$6</c:f>
              <c:strCache>
                <c:ptCount val="1"/>
                <c:pt idx="0">
                  <c:v>2030/31 (GW)</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'P4.Capacity_Data'!$K$7:$K$21</c:f>
              <c:strCache>
                <c:ptCount val="15"/>
                <c:pt idx="0">
                  <c:v>Offshore wind</c:v>
                </c:pt>
                <c:pt idx="1">
                  <c:v>Onshore wind</c:v>
                </c:pt>
                <c:pt idx="2">
                  <c:v>Solar</c:v>
                </c:pt>
                <c:pt idx="3">
                  <c:v>Other renewables</c:v>
                </c:pt>
                <c:pt idx="4">
                  <c:v>Nuclear</c:v>
                </c:pt>
                <c:pt idx="5">
                  <c:v>Biomass+BECCS</c:v>
                </c:pt>
                <c:pt idx="6">
                  <c:v>Gas CCS</c:v>
                </c:pt>
                <c:pt idx="7">
                  <c:v>Unabated Gas: GT, CCGT &amp; GT CHP</c:v>
                </c:pt>
                <c:pt idx="8">
                  <c:v>Hydrogen-to-power</c:v>
                </c:pt>
                <c:pt idx="9">
                  <c:v>Batteries</c:v>
                </c:pt>
                <c:pt idx="10">
                  <c:v>Pumped hydro</c:v>
                </c:pt>
                <c:pt idx="11">
                  <c:v>Other LDES </c:v>
                </c:pt>
                <c:pt idx="12">
                  <c:v>Interconnectors</c:v>
                </c:pt>
                <c:pt idx="13">
                  <c:v>DSR</c:v>
                </c:pt>
                <c:pt idx="14">
                  <c:v>Max. Dynamic Demand Shifting</c:v>
                </c:pt>
              </c:strCache>
            </c:strRef>
          </c:cat>
          <c:val>
            <c:numRef>
              <c:f>'P4.Capacity_Data'!$L$7:$L$21</c:f>
              <c:numCache>
                <c:formatCode>0.0</c:formatCode>
                <c:ptCount val="15"/>
                <c:pt idx="0">
                  <c:v>43.1</c:v>
                </c:pt>
                <c:pt idx="1">
                  <c:v>27.3</c:v>
                </c:pt>
                <c:pt idx="2">
                  <c:v>47.4</c:v>
                </c:pt>
                <c:pt idx="3">
                  <c:v>5.5</c:v>
                </c:pt>
                <c:pt idx="4">
                  <c:v>4.0999999999999996</c:v>
                </c:pt>
                <c:pt idx="5">
                  <c:v>3.8</c:v>
                </c:pt>
                <c:pt idx="6">
                  <c:v>0.9</c:v>
                </c:pt>
                <c:pt idx="7">
                  <c:v>35</c:v>
                </c:pt>
                <c:pt idx="8">
                  <c:v>0</c:v>
                </c:pt>
                <c:pt idx="9">
                  <c:v>27</c:v>
                </c:pt>
                <c:pt idx="10">
                  <c:v>4</c:v>
                </c:pt>
                <c:pt idx="11">
                  <c:v>0</c:v>
                </c:pt>
                <c:pt idx="12">
                  <c:v>11.7</c:v>
                </c:pt>
                <c:pt idx="13">
                  <c:v>3.4</c:v>
                </c:pt>
                <c:pt idx="14">
                  <c:v>5.9</c:v>
                </c:pt>
              </c:numCache>
            </c:numRef>
          </c:val>
          <c:extLst>
            <c:ext xmlns:c16="http://schemas.microsoft.com/office/drawing/2014/chart" uri="{C3380CC4-5D6E-409C-BE32-E72D297353CC}">
              <c16:uniqueId val="{00000000-043B-4F67-872E-C406156DA047}"/>
            </c:ext>
          </c:extLst>
        </c:ser>
        <c:ser>
          <c:idx val="1"/>
          <c:order val="1"/>
          <c:tx>
            <c:strRef>
              <c:f>'P4.Capacity_Data'!$M$6</c:f>
              <c:strCache>
                <c:ptCount val="1"/>
                <c:pt idx="0">
                  <c:v>2035/36(GW)</c:v>
                </c:pt>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'P4.Capacity_Data'!$K$7:$K$21</c:f>
              <c:strCache>
                <c:ptCount val="15"/>
                <c:pt idx="0">
                  <c:v>Offshore wind</c:v>
                </c:pt>
                <c:pt idx="1">
                  <c:v>Onshore wind</c:v>
                </c:pt>
                <c:pt idx="2">
                  <c:v>Solar</c:v>
                </c:pt>
                <c:pt idx="3">
                  <c:v>Other renewables</c:v>
                </c:pt>
                <c:pt idx="4">
                  <c:v>Nuclear</c:v>
                </c:pt>
                <c:pt idx="5">
                  <c:v>Biomass+BECCS</c:v>
                </c:pt>
                <c:pt idx="6">
                  <c:v>Gas CCS</c:v>
                </c:pt>
                <c:pt idx="7">
                  <c:v>Unabated Gas: GT, CCGT &amp; GT CHP</c:v>
                </c:pt>
                <c:pt idx="8">
                  <c:v>Hydrogen-to-power</c:v>
                </c:pt>
                <c:pt idx="9">
                  <c:v>Batteries</c:v>
                </c:pt>
                <c:pt idx="10">
                  <c:v>Pumped hydro</c:v>
                </c:pt>
                <c:pt idx="11">
                  <c:v>Other LDES </c:v>
                </c:pt>
                <c:pt idx="12">
                  <c:v>Interconnectors</c:v>
                </c:pt>
                <c:pt idx="13">
                  <c:v>DSR</c:v>
                </c:pt>
                <c:pt idx="14">
                  <c:v>Max. Dynamic Demand Shifting</c:v>
                </c:pt>
              </c:strCache>
            </c:strRef>
          </c:cat>
          <c:val>
            <c:numRef>
              <c:f>'P4.Capacity_Data'!$M$7:$M$21</c:f>
              <c:numCache>
                <c:formatCode>0.0</c:formatCode>
                <c:ptCount val="15"/>
                <c:pt idx="0">
                  <c:v>60.3</c:v>
                </c:pt>
                <c:pt idx="1">
                  <c:v>31.2</c:v>
                </c:pt>
                <c:pt idx="2">
                  <c:v>63.8</c:v>
                </c:pt>
                <c:pt idx="3">
                  <c:v>5.2</c:v>
                </c:pt>
                <c:pt idx="4">
                  <c:v>4.5999999999999996</c:v>
                </c:pt>
                <c:pt idx="5">
                  <c:v>2.8</c:v>
                </c:pt>
                <c:pt idx="6">
                  <c:v>3.9</c:v>
                </c:pt>
                <c:pt idx="7">
                  <c:v>27.2</c:v>
                </c:pt>
                <c:pt idx="8">
                  <c:v>10</c:v>
                </c:pt>
                <c:pt idx="9">
                  <c:v>41</c:v>
                </c:pt>
                <c:pt idx="10">
                  <c:v>8.3000000000000007</c:v>
                </c:pt>
                <c:pt idx="11">
                  <c:v>2</c:v>
                </c:pt>
                <c:pt idx="12">
                  <c:v>14.2</c:v>
                </c:pt>
                <c:pt idx="13">
                  <c:v>4</c:v>
                </c:pt>
                <c:pt idx="14">
                  <c:v>15.5</c:v>
                </c:pt>
              </c:numCache>
            </c:numRef>
          </c:val>
          <c:extLst>
            <c:ext xmlns:c16="http://schemas.microsoft.com/office/drawing/2014/chart" uri="{C3380CC4-5D6E-409C-BE32-E72D297353CC}">
              <c16:uniqueId val="{00000001-043B-4F67-872E-C406156DA047}"/>
            </c:ext>
          </c:extLst>
        </c:ser>
        <c:ser>
          <c:idx val="2"/>
          <c:order val="2"/>
          <c:tx>
            <c:strRef>
              <c:f>'P4.Capacity_Data'!$N$6</c:f>
              <c:strCache>
                <c:ptCount val="1"/>
                <c:pt idx="0">
                  <c:v>2040/41 (GW)</c:v>
                </c:pt>
              </c:strCache>
            </c:strRef>
          </c:tx>
          <c:spPr>
            <a:solidFill>
              <a:schemeClr val="accent3"/>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'P4.Capacity_Data'!$K$7:$K$21</c:f>
              <c:strCache>
                <c:ptCount val="15"/>
                <c:pt idx="0">
                  <c:v>Offshore wind</c:v>
                </c:pt>
                <c:pt idx="1">
                  <c:v>Onshore wind</c:v>
                </c:pt>
                <c:pt idx="2">
                  <c:v>Solar</c:v>
                </c:pt>
                <c:pt idx="3">
                  <c:v>Other renewables</c:v>
                </c:pt>
                <c:pt idx="4">
                  <c:v>Nuclear</c:v>
                </c:pt>
                <c:pt idx="5">
                  <c:v>Biomass+BECCS</c:v>
                </c:pt>
                <c:pt idx="6">
                  <c:v>Gas CCS</c:v>
                </c:pt>
                <c:pt idx="7">
                  <c:v>Unabated Gas: GT, CCGT &amp; GT CHP</c:v>
                </c:pt>
                <c:pt idx="8">
                  <c:v>Hydrogen-to-power</c:v>
                </c:pt>
                <c:pt idx="9">
                  <c:v>Batteries</c:v>
                </c:pt>
                <c:pt idx="10">
                  <c:v>Pumped hydro</c:v>
                </c:pt>
                <c:pt idx="11">
                  <c:v>Other LDES </c:v>
                </c:pt>
                <c:pt idx="12">
                  <c:v>Interconnectors</c:v>
                </c:pt>
                <c:pt idx="13">
                  <c:v>DSR</c:v>
                </c:pt>
                <c:pt idx="14">
                  <c:v>Max. Dynamic Demand Shifting</c:v>
                </c:pt>
              </c:strCache>
            </c:strRef>
          </c:cat>
          <c:val>
            <c:numRef>
              <c:f>'P4.Capacity_Data'!$N$7:$N$21</c:f>
              <c:numCache>
                <c:formatCode>0.0</c:formatCode>
                <c:ptCount val="15"/>
                <c:pt idx="0">
                  <c:v>77.599999999999994</c:v>
                </c:pt>
                <c:pt idx="1">
                  <c:v>35.5</c:v>
                </c:pt>
                <c:pt idx="2">
                  <c:v>80.2</c:v>
                </c:pt>
                <c:pt idx="3">
                  <c:v>6.8</c:v>
                </c:pt>
                <c:pt idx="4">
                  <c:v>4.5999999999999996</c:v>
                </c:pt>
                <c:pt idx="5">
                  <c:v>2.2999999999999998</c:v>
                </c:pt>
                <c:pt idx="6">
                  <c:v>6.9</c:v>
                </c:pt>
                <c:pt idx="7">
                  <c:v>18.600000000000001</c:v>
                </c:pt>
                <c:pt idx="8">
                  <c:v>20</c:v>
                </c:pt>
                <c:pt idx="9">
                  <c:v>46</c:v>
                </c:pt>
                <c:pt idx="10">
                  <c:v>12.2</c:v>
                </c:pt>
                <c:pt idx="11">
                  <c:v>7</c:v>
                </c:pt>
                <c:pt idx="12">
                  <c:v>14.2</c:v>
                </c:pt>
                <c:pt idx="13">
                  <c:v>6.6</c:v>
                </c:pt>
                <c:pt idx="14">
                  <c:v>30.2</c:v>
                </c:pt>
              </c:numCache>
            </c:numRef>
          </c:val>
          <c:extLst>
            <c:ext xmlns:c16="http://schemas.microsoft.com/office/drawing/2014/chart" uri="{C3380CC4-5D6E-409C-BE32-E72D297353CC}">
              <c16:uniqueId val="{00000002-043B-4F67-872E-C406156DA047}"/>
            </c:ext>
          </c:extLst>
        </c:ser>
        <c:dLbls>
          <c:dLblPos val="outEnd"/>
          <c:showLegendKey val="0"/>
          <c:showVal val="1"/>
          <c:showCatName val="0"/>
          <c:showSerName val="0"/>
          <c:showPercent val="0"/>
          <c:showBubbleSize val="0"/>
        </c:dLbls>
        <c:gapWidth val="444"/>
        <c:overlap val="-90"/>
        <c:axId val="1037491632"/>
        <c:axId val="1037488272"/>
      </c:barChart>
      <c:catAx>
        <c:axId val="103749163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1037488272"/>
        <c:crosses val="autoZero"/>
        <c:auto val="1"/>
        <c:lblAlgn val="ctr"/>
        <c:lblOffset val="100"/>
        <c:noMultiLvlLbl val="0"/>
      </c:catAx>
      <c:valAx>
        <c:axId val="1037488272"/>
        <c:scaling>
          <c:orientation val="minMax"/>
        </c:scaling>
        <c:delete val="1"/>
        <c:axPos val="l"/>
        <c:numFmt formatCode="0.0" sourceLinked="1"/>
        <c:majorTickMark val="none"/>
        <c:minorTickMark val="none"/>
        <c:tickLblPos val="nextTo"/>
        <c:crossAx val="103749163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US"/>
              <a:t>Stored capacity 2030 (GWh)</a:t>
            </a:r>
          </a:p>
        </c:rich>
      </c:tx>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'P4.Capacity_Data'!$L$25</c:f>
              <c:strCache>
                <c:ptCount val="1"/>
                <c:pt idx="0">
                  <c:v>2030/31 (GWh)</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B549-4437-A99A-546141833BA3}"/>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B549-4437-A99A-546141833BA3}"/>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B549-4437-A99A-546141833BA3}"/>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'P4.Capacity_Data'!$K$26:$K$28</c:f>
              <c:strCache>
                <c:ptCount val="3"/>
                <c:pt idx="0">
                  <c:v>Battery</c:v>
                </c:pt>
                <c:pt idx="1">
                  <c:v>LDES</c:v>
                </c:pt>
                <c:pt idx="2">
                  <c:v>Hydrogen</c:v>
                </c:pt>
              </c:strCache>
            </c:strRef>
          </c:cat>
          <c:val>
            <c:numRef>
              <c:f>'P4.Capacity_Data'!$L$26:$L$28</c:f>
              <c:numCache>
                <c:formatCode>General</c:formatCode>
                <c:ptCount val="3"/>
                <c:pt idx="0">
                  <c:v>62</c:v>
                </c:pt>
                <c:pt idx="1">
                  <c:v>34</c:v>
                </c:pt>
                <c:pt idx="2">
                  <c:v>0</c:v>
                </c:pt>
              </c:numCache>
            </c:numRef>
          </c:val>
          <c:extLst>
            <c:ext xmlns:c16="http://schemas.microsoft.com/office/drawing/2014/chart" uri="{C3380CC4-5D6E-409C-BE32-E72D297353CC}">
              <c16:uniqueId val="{00000000-D921-4E1F-BB00-26CB7EB3ECA3}"/>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US"/>
              <a:t>Stored capacity 2035 (GWh)</a:t>
            </a:r>
          </a:p>
        </c:rich>
      </c:tx>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'P4.Capacity_Data'!$M$25</c:f>
              <c:strCache>
                <c:ptCount val="1"/>
                <c:pt idx="0">
                  <c:v>2035/36 (GWh)</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C2B5-4950-B71C-993576B86DA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C2B5-4950-B71C-993576B86DA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C2B5-4950-B71C-993576B86DA7}"/>
              </c:ext>
            </c:extLst>
          </c:dPt>
          <c:dLbls>
            <c:dLbl>
              <c:idx val="0"/>
              <c:layout>
                <c:manualLayout>
                  <c:x val="-2.1724665322911126E-2"/>
                  <c:y val="0.1105829996896924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2B5-4950-B71C-993576B86DA7}"/>
                </c:ext>
              </c:extLst>
            </c:dLbl>
            <c:dLbl>
              <c:idx val="1"/>
              <c:layout>
                <c:manualLayout>
                  <c:x val="-1.3312070323515397E-2"/>
                  <c:y val="0.1419659368133184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2B5-4950-B71C-993576B86DA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'P4.Capacity_Data'!$K$26:$K$28</c:f>
              <c:strCache>
                <c:ptCount val="3"/>
                <c:pt idx="0">
                  <c:v>Battery</c:v>
                </c:pt>
                <c:pt idx="1">
                  <c:v>LDES</c:v>
                </c:pt>
                <c:pt idx="2">
                  <c:v>Hydrogen</c:v>
                </c:pt>
              </c:strCache>
            </c:strRef>
          </c:cat>
          <c:val>
            <c:numRef>
              <c:f>'P4.Capacity_Data'!$M$26:$M$28</c:f>
              <c:numCache>
                <c:formatCode>General</c:formatCode>
                <c:ptCount val="3"/>
                <c:pt idx="0">
                  <c:v>118</c:v>
                </c:pt>
                <c:pt idx="1">
                  <c:v>289</c:v>
                </c:pt>
                <c:pt idx="2">
                  <c:v>6000</c:v>
                </c:pt>
              </c:numCache>
            </c:numRef>
          </c:val>
          <c:extLst>
            <c:ext xmlns:c16="http://schemas.microsoft.com/office/drawing/2014/chart" uri="{C3380CC4-5D6E-409C-BE32-E72D297353CC}">
              <c16:uniqueId val="{00000000-00FA-485E-BFD8-FCED1FF89EBE}"/>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US"/>
              <a:t>Stored capacity 2040 (GWh)</a:t>
            </a:r>
          </a:p>
        </c:rich>
      </c:tx>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'P4.Capacity_Data'!$N$25</c:f>
              <c:strCache>
                <c:ptCount val="1"/>
                <c:pt idx="0">
                  <c:v>2040/41 (GWh)</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02A9-4D90-8389-07DE0A3B6FB1}"/>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02A9-4D90-8389-07DE0A3B6FB1}"/>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02A9-4D90-8389-07DE0A3B6FB1}"/>
              </c:ext>
            </c:extLst>
          </c:dPt>
          <c:dLbls>
            <c:dLbl>
              <c:idx val="0"/>
              <c:layout>
                <c:manualLayout>
                  <c:x val="-2.8082128973276683E-2"/>
                  <c:y val="0.1041192877605577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2A9-4D90-8389-07DE0A3B6FB1}"/>
                </c:ext>
              </c:extLst>
            </c:dLbl>
            <c:dLbl>
              <c:idx val="1"/>
              <c:layout>
                <c:manualLayout>
                  <c:x val="-2.7231829006337432E-4"/>
                  <c:y val="0.1165550065635479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2A9-4D90-8389-07DE0A3B6FB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'P4.Capacity_Data'!$K$26:$K$28</c:f>
              <c:strCache>
                <c:ptCount val="3"/>
                <c:pt idx="0">
                  <c:v>Battery</c:v>
                </c:pt>
                <c:pt idx="1">
                  <c:v>LDES</c:v>
                </c:pt>
                <c:pt idx="2">
                  <c:v>Hydrogen</c:v>
                </c:pt>
              </c:strCache>
            </c:strRef>
          </c:cat>
          <c:val>
            <c:numRef>
              <c:f>'P4.Capacity_Data'!$N$26:$N$28</c:f>
              <c:numCache>
                <c:formatCode>General</c:formatCode>
                <c:ptCount val="3"/>
                <c:pt idx="0">
                  <c:v>138</c:v>
                </c:pt>
                <c:pt idx="1">
                  <c:v>734</c:v>
                </c:pt>
                <c:pt idx="2">
                  <c:v>16000</c:v>
                </c:pt>
              </c:numCache>
            </c:numRef>
          </c:val>
          <c:extLst>
            <c:ext xmlns:c16="http://schemas.microsoft.com/office/drawing/2014/chart" uri="{C3380CC4-5D6E-409C-BE32-E72D297353CC}">
              <c16:uniqueId val="{00000000-7451-40C0-8A57-EF073F67300D}"/>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GB"/>
              <a:t>Expected hours of lost load (h/year)</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2"/>
          <c:order val="1"/>
          <c:tx>
            <c:v>2035/36</c:v>
          </c:tx>
          <c:spPr>
            <a:solidFill>
              <a:schemeClr val="accent3"/>
            </a:solidFill>
            <a:ln>
              <a:noFill/>
            </a:ln>
            <a:effectLst/>
          </c:spPr>
          <c:invertIfNegative val="0"/>
          <c:dLbls>
            <c:delete val="1"/>
          </c:dLbls>
          <c:cat>
            <c:strRef>
              <c:f>'P1.Adequacy_Results'!$C$9:$C$42</c:f>
              <c:strCache>
                <c:ptCount val="34"/>
                <c:pt idx="0">
                  <c:v>1984/85</c:v>
                </c:pt>
                <c:pt idx="1">
                  <c:v>1985/86</c:v>
                </c:pt>
                <c:pt idx="2">
                  <c:v>1986/87</c:v>
                </c:pt>
                <c:pt idx="3">
                  <c:v>1987/88</c:v>
                </c:pt>
                <c:pt idx="4">
                  <c:v>1988/89</c:v>
                </c:pt>
                <c:pt idx="5">
                  <c:v>1989/90</c:v>
                </c:pt>
                <c:pt idx="6">
                  <c:v>1990/91</c:v>
                </c:pt>
                <c:pt idx="7">
                  <c:v>1991/92</c:v>
                </c:pt>
                <c:pt idx="8">
                  <c:v>1992/93</c:v>
                </c:pt>
                <c:pt idx="9">
                  <c:v>1993/94</c:v>
                </c:pt>
                <c:pt idx="10">
                  <c:v>1994/95</c:v>
                </c:pt>
                <c:pt idx="11">
                  <c:v>1995/96</c:v>
                </c:pt>
                <c:pt idx="12">
                  <c:v>1996/97</c:v>
                </c:pt>
                <c:pt idx="13">
                  <c:v>1997/98</c:v>
                </c:pt>
                <c:pt idx="14">
                  <c:v>1998/99</c:v>
                </c:pt>
                <c:pt idx="15">
                  <c:v>1999/2000</c:v>
                </c:pt>
                <c:pt idx="16">
                  <c:v>2000/01</c:v>
                </c:pt>
                <c:pt idx="17">
                  <c:v>2001/02</c:v>
                </c:pt>
                <c:pt idx="18">
                  <c:v>2002/03</c:v>
                </c:pt>
                <c:pt idx="19">
                  <c:v>2003/04</c:v>
                </c:pt>
                <c:pt idx="20">
                  <c:v>2004/05</c:v>
                </c:pt>
                <c:pt idx="21">
                  <c:v>2005/06</c:v>
                </c:pt>
                <c:pt idx="22">
                  <c:v>2006/07</c:v>
                </c:pt>
                <c:pt idx="23">
                  <c:v>2007/08</c:v>
                </c:pt>
                <c:pt idx="24">
                  <c:v>2008/09</c:v>
                </c:pt>
                <c:pt idx="25">
                  <c:v>2009/10</c:v>
                </c:pt>
                <c:pt idx="26">
                  <c:v>2010/11</c:v>
                </c:pt>
                <c:pt idx="27">
                  <c:v>2011/12</c:v>
                </c:pt>
                <c:pt idx="28">
                  <c:v>2012/13</c:v>
                </c:pt>
                <c:pt idx="29">
                  <c:v>2013/14</c:v>
                </c:pt>
                <c:pt idx="30">
                  <c:v>2014/15</c:v>
                </c:pt>
                <c:pt idx="31">
                  <c:v>2015/16</c:v>
                </c:pt>
                <c:pt idx="32">
                  <c:v>2016/17</c:v>
                </c:pt>
                <c:pt idx="33">
                  <c:v>2017/18</c:v>
                </c:pt>
              </c:strCache>
            </c:strRef>
          </c:cat>
          <c:val>
            <c:numRef>
              <c:f>'P4.Adequacy_Results'!$D$10:$D$43</c:f>
              <c:numCache>
                <c:formatCode>General</c:formatCode>
                <c:ptCount val="34"/>
                <c:pt idx="0">
                  <c:v>4.8</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0.01</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extLst>
            <c:ext xmlns:c16="http://schemas.microsoft.com/office/drawing/2014/chart" uri="{C3380CC4-5D6E-409C-BE32-E72D297353CC}">
              <c16:uniqueId val="{00000001-0C49-44C7-801A-D3EF1D570615}"/>
            </c:ext>
          </c:extLst>
        </c:ser>
        <c:ser>
          <c:idx val="0"/>
          <c:order val="2"/>
          <c:tx>
            <c:v>2040/41</c:v>
          </c:tx>
          <c:spPr>
            <a:solidFill>
              <a:schemeClr val="accent1"/>
            </a:solidFill>
            <a:ln>
              <a:noFill/>
            </a:ln>
            <a:effectLst/>
          </c:spPr>
          <c:invertIfNegative val="0"/>
          <c:dLbls>
            <c:delete val="1"/>
          </c:dLbls>
          <c:cat>
            <c:strRef>
              <c:f>'P1.Adequacy_Results'!$C$9:$C$42</c:f>
              <c:strCache>
                <c:ptCount val="34"/>
                <c:pt idx="0">
                  <c:v>1984/85</c:v>
                </c:pt>
                <c:pt idx="1">
                  <c:v>1985/86</c:v>
                </c:pt>
                <c:pt idx="2">
                  <c:v>1986/87</c:v>
                </c:pt>
                <c:pt idx="3">
                  <c:v>1987/88</c:v>
                </c:pt>
                <c:pt idx="4">
                  <c:v>1988/89</c:v>
                </c:pt>
                <c:pt idx="5">
                  <c:v>1989/90</c:v>
                </c:pt>
                <c:pt idx="6">
                  <c:v>1990/91</c:v>
                </c:pt>
                <c:pt idx="7">
                  <c:v>1991/92</c:v>
                </c:pt>
                <c:pt idx="8">
                  <c:v>1992/93</c:v>
                </c:pt>
                <c:pt idx="9">
                  <c:v>1993/94</c:v>
                </c:pt>
                <c:pt idx="10">
                  <c:v>1994/95</c:v>
                </c:pt>
                <c:pt idx="11">
                  <c:v>1995/96</c:v>
                </c:pt>
                <c:pt idx="12">
                  <c:v>1996/97</c:v>
                </c:pt>
                <c:pt idx="13">
                  <c:v>1997/98</c:v>
                </c:pt>
                <c:pt idx="14">
                  <c:v>1998/99</c:v>
                </c:pt>
                <c:pt idx="15">
                  <c:v>1999/2000</c:v>
                </c:pt>
                <c:pt idx="16">
                  <c:v>2000/01</c:v>
                </c:pt>
                <c:pt idx="17">
                  <c:v>2001/02</c:v>
                </c:pt>
                <c:pt idx="18">
                  <c:v>2002/03</c:v>
                </c:pt>
                <c:pt idx="19">
                  <c:v>2003/04</c:v>
                </c:pt>
                <c:pt idx="20">
                  <c:v>2004/05</c:v>
                </c:pt>
                <c:pt idx="21">
                  <c:v>2005/06</c:v>
                </c:pt>
                <c:pt idx="22">
                  <c:v>2006/07</c:v>
                </c:pt>
                <c:pt idx="23">
                  <c:v>2007/08</c:v>
                </c:pt>
                <c:pt idx="24">
                  <c:v>2008/09</c:v>
                </c:pt>
                <c:pt idx="25">
                  <c:v>2009/10</c:v>
                </c:pt>
                <c:pt idx="26">
                  <c:v>2010/11</c:v>
                </c:pt>
                <c:pt idx="27">
                  <c:v>2011/12</c:v>
                </c:pt>
                <c:pt idx="28">
                  <c:v>2012/13</c:v>
                </c:pt>
                <c:pt idx="29">
                  <c:v>2013/14</c:v>
                </c:pt>
                <c:pt idx="30">
                  <c:v>2014/15</c:v>
                </c:pt>
                <c:pt idx="31">
                  <c:v>2015/16</c:v>
                </c:pt>
                <c:pt idx="32">
                  <c:v>2016/17</c:v>
                </c:pt>
                <c:pt idx="33">
                  <c:v>2017/18</c:v>
                </c:pt>
              </c:strCache>
            </c:strRef>
          </c:cat>
          <c:val>
            <c:numRef>
              <c:f>'P4.Adequacy_Results'!$D$44:$D$77</c:f>
              <c:numCache>
                <c:formatCode>General</c:formatCode>
                <c:ptCount val="34"/>
                <c:pt idx="0">
                  <c:v>7.38</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0.03</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extLst>
            <c:ext xmlns:c16="http://schemas.microsoft.com/office/drawing/2014/chart" uri="{C3380CC4-5D6E-409C-BE32-E72D297353CC}">
              <c16:uniqueId val="{00000002-0C49-44C7-801A-D3EF1D570615}"/>
            </c:ext>
          </c:extLst>
        </c:ser>
        <c:dLbls>
          <c:dLblPos val="outEnd"/>
          <c:showLegendKey val="0"/>
          <c:showVal val="1"/>
          <c:showCatName val="0"/>
          <c:showSerName val="0"/>
          <c:showPercent val="0"/>
          <c:showBubbleSize val="0"/>
        </c:dLbls>
        <c:gapWidth val="444"/>
        <c:overlap val="-90"/>
        <c:axId val="446811976"/>
        <c:axId val="446803336"/>
        <c:extLst>
          <c:ext xmlns:c15="http://schemas.microsoft.com/office/drawing/2012/chart" uri="{02D57815-91ED-43cb-92C2-25804820EDAC}">
            <c15:filteredBarSeries>
              <c15:ser>
                <c:idx val="1"/>
                <c:order val="0"/>
                <c:tx>
                  <c:v>2030/31</c:v>
                </c:tx>
                <c:spPr>
                  <a:solidFill>
                    <a:schemeClr val="accent2"/>
                  </a:solidFill>
                  <a:ln>
                    <a:noFill/>
                  </a:ln>
                  <a:effectLst/>
                </c:spPr>
                <c:invertIfNegative val="0"/>
                <c:dLbls>
                  <c:delete val="1"/>
                </c:dLbls>
                <c:cat>
                  <c:strRef>
                    <c:extLst>
                      <c:ext uri="{02D57815-91ED-43cb-92C2-25804820EDAC}">
                        <c15:formulaRef>
                          <c15:sqref>'P1.Adequacy_Results'!$C$9:$C$42</c15:sqref>
                        </c15:formulaRef>
                      </c:ext>
                    </c:extLst>
                    <c:strCache>
                      <c:ptCount val="34"/>
                      <c:pt idx="0">
                        <c:v>1984/85</c:v>
                      </c:pt>
                      <c:pt idx="1">
                        <c:v>1985/86</c:v>
                      </c:pt>
                      <c:pt idx="2">
                        <c:v>1986/87</c:v>
                      </c:pt>
                      <c:pt idx="3">
                        <c:v>1987/88</c:v>
                      </c:pt>
                      <c:pt idx="4">
                        <c:v>1988/89</c:v>
                      </c:pt>
                      <c:pt idx="5">
                        <c:v>1989/90</c:v>
                      </c:pt>
                      <c:pt idx="6">
                        <c:v>1990/91</c:v>
                      </c:pt>
                      <c:pt idx="7">
                        <c:v>1991/92</c:v>
                      </c:pt>
                      <c:pt idx="8">
                        <c:v>1992/93</c:v>
                      </c:pt>
                      <c:pt idx="9">
                        <c:v>1993/94</c:v>
                      </c:pt>
                      <c:pt idx="10">
                        <c:v>1994/95</c:v>
                      </c:pt>
                      <c:pt idx="11">
                        <c:v>1995/96</c:v>
                      </c:pt>
                      <c:pt idx="12">
                        <c:v>1996/97</c:v>
                      </c:pt>
                      <c:pt idx="13">
                        <c:v>1997/98</c:v>
                      </c:pt>
                      <c:pt idx="14">
                        <c:v>1998/99</c:v>
                      </c:pt>
                      <c:pt idx="15">
                        <c:v>1999/2000</c:v>
                      </c:pt>
                      <c:pt idx="16">
                        <c:v>2000/01</c:v>
                      </c:pt>
                      <c:pt idx="17">
                        <c:v>2001/02</c:v>
                      </c:pt>
                      <c:pt idx="18">
                        <c:v>2002/03</c:v>
                      </c:pt>
                      <c:pt idx="19">
                        <c:v>2003/04</c:v>
                      </c:pt>
                      <c:pt idx="20">
                        <c:v>2004/05</c:v>
                      </c:pt>
                      <c:pt idx="21">
                        <c:v>2005/06</c:v>
                      </c:pt>
                      <c:pt idx="22">
                        <c:v>2006/07</c:v>
                      </c:pt>
                      <c:pt idx="23">
                        <c:v>2007/08</c:v>
                      </c:pt>
                      <c:pt idx="24">
                        <c:v>2008/09</c:v>
                      </c:pt>
                      <c:pt idx="25">
                        <c:v>2009/10</c:v>
                      </c:pt>
                      <c:pt idx="26">
                        <c:v>2010/11</c:v>
                      </c:pt>
                      <c:pt idx="27">
                        <c:v>2011/12</c:v>
                      </c:pt>
                      <c:pt idx="28">
                        <c:v>2012/13</c:v>
                      </c:pt>
                      <c:pt idx="29">
                        <c:v>2013/14</c:v>
                      </c:pt>
                      <c:pt idx="30">
                        <c:v>2014/15</c:v>
                      </c:pt>
                      <c:pt idx="31">
                        <c:v>2015/16</c:v>
                      </c:pt>
                      <c:pt idx="32">
                        <c:v>2016/17</c:v>
                      </c:pt>
                      <c:pt idx="33">
                        <c:v>2017/18</c:v>
                      </c:pt>
                    </c:strCache>
                  </c:strRef>
                </c:cat>
                <c:val>
                  <c:numRef>
                    <c:extLst>
                      <c:ext uri="{02D57815-91ED-43cb-92C2-25804820EDAC}">
                        <c15:formulaRef>
                          <c15:sqref>'P4.Adequacy_Results'!$D$10:$D$43</c15:sqref>
                        </c15:formulaRef>
                      </c:ext>
                    </c:extLst>
                    <c:numCache>
                      <c:formatCode>General</c:formatCode>
                      <c:ptCount val="34"/>
                      <c:pt idx="0">
                        <c:v>4.8</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0.01</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extLst>
                  <c:ext xmlns:c16="http://schemas.microsoft.com/office/drawing/2014/chart" uri="{C3380CC4-5D6E-409C-BE32-E72D297353CC}">
                    <c16:uniqueId val="{00000000-0C49-44C7-801A-D3EF1D570615}"/>
                  </c:ext>
                </c:extLst>
              </c15:ser>
            </c15:filteredBarSeries>
          </c:ext>
        </c:extLst>
      </c:barChart>
      <c:catAx>
        <c:axId val="4468119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446803336"/>
        <c:crosses val="autoZero"/>
        <c:auto val="1"/>
        <c:lblAlgn val="ctr"/>
        <c:lblOffset val="100"/>
        <c:noMultiLvlLbl val="0"/>
      </c:catAx>
      <c:valAx>
        <c:axId val="446803336"/>
        <c:scaling>
          <c:orientation val="minMax"/>
        </c:scaling>
        <c:delete val="0"/>
        <c:axPos val="l"/>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681197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GB"/>
              <a:t>Expected volume of lost load (GWh)</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2"/>
          <c:order val="1"/>
          <c:tx>
            <c:v>2035/36</c:v>
          </c:tx>
          <c:spPr>
            <a:solidFill>
              <a:schemeClr val="accent3"/>
            </a:solidFill>
            <a:ln>
              <a:noFill/>
            </a:ln>
            <a:effectLst/>
          </c:spPr>
          <c:invertIfNegative val="0"/>
          <c:dLbls>
            <c:delete val="1"/>
          </c:dLbls>
          <c:cat>
            <c:strRef>
              <c:f>'P1.Adequacy_Results'!$C$9:$C$42</c:f>
              <c:strCache>
                <c:ptCount val="34"/>
                <c:pt idx="0">
                  <c:v>1984/85</c:v>
                </c:pt>
                <c:pt idx="1">
                  <c:v>1985/86</c:v>
                </c:pt>
                <c:pt idx="2">
                  <c:v>1986/87</c:v>
                </c:pt>
                <c:pt idx="3">
                  <c:v>1987/88</c:v>
                </c:pt>
                <c:pt idx="4">
                  <c:v>1988/89</c:v>
                </c:pt>
                <c:pt idx="5">
                  <c:v>1989/90</c:v>
                </c:pt>
                <c:pt idx="6">
                  <c:v>1990/91</c:v>
                </c:pt>
                <c:pt idx="7">
                  <c:v>1991/92</c:v>
                </c:pt>
                <c:pt idx="8">
                  <c:v>1992/93</c:v>
                </c:pt>
                <c:pt idx="9">
                  <c:v>1993/94</c:v>
                </c:pt>
                <c:pt idx="10">
                  <c:v>1994/95</c:v>
                </c:pt>
                <c:pt idx="11">
                  <c:v>1995/96</c:v>
                </c:pt>
                <c:pt idx="12">
                  <c:v>1996/97</c:v>
                </c:pt>
                <c:pt idx="13">
                  <c:v>1997/98</c:v>
                </c:pt>
                <c:pt idx="14">
                  <c:v>1998/99</c:v>
                </c:pt>
                <c:pt idx="15">
                  <c:v>1999/2000</c:v>
                </c:pt>
                <c:pt idx="16">
                  <c:v>2000/01</c:v>
                </c:pt>
                <c:pt idx="17">
                  <c:v>2001/02</c:v>
                </c:pt>
                <c:pt idx="18">
                  <c:v>2002/03</c:v>
                </c:pt>
                <c:pt idx="19">
                  <c:v>2003/04</c:v>
                </c:pt>
                <c:pt idx="20">
                  <c:v>2004/05</c:v>
                </c:pt>
                <c:pt idx="21">
                  <c:v>2005/06</c:v>
                </c:pt>
                <c:pt idx="22">
                  <c:v>2006/07</c:v>
                </c:pt>
                <c:pt idx="23">
                  <c:v>2007/08</c:v>
                </c:pt>
                <c:pt idx="24">
                  <c:v>2008/09</c:v>
                </c:pt>
                <c:pt idx="25">
                  <c:v>2009/10</c:v>
                </c:pt>
                <c:pt idx="26">
                  <c:v>2010/11</c:v>
                </c:pt>
                <c:pt idx="27">
                  <c:v>2011/12</c:v>
                </c:pt>
                <c:pt idx="28">
                  <c:v>2012/13</c:v>
                </c:pt>
                <c:pt idx="29">
                  <c:v>2013/14</c:v>
                </c:pt>
                <c:pt idx="30">
                  <c:v>2014/15</c:v>
                </c:pt>
                <c:pt idx="31">
                  <c:v>2015/16</c:v>
                </c:pt>
                <c:pt idx="32">
                  <c:v>2016/17</c:v>
                </c:pt>
                <c:pt idx="33">
                  <c:v>2017/18</c:v>
                </c:pt>
              </c:strCache>
            </c:strRef>
          </c:cat>
          <c:val>
            <c:numRef>
              <c:f>'P4.Adequacy_Results'!$E$9:$E$42</c:f>
              <c:numCache>
                <c:formatCode>General</c:formatCode>
                <c:ptCount val="34"/>
                <c:pt idx="0">
                  <c:v>0</c:v>
                </c:pt>
                <c:pt idx="1">
                  <c:v>37.57</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0.02</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extLst>
            <c:ext xmlns:c16="http://schemas.microsoft.com/office/drawing/2014/chart" uri="{C3380CC4-5D6E-409C-BE32-E72D297353CC}">
              <c16:uniqueId val="{00000001-F4E8-48CB-BD02-3DF29D7A0F7D}"/>
            </c:ext>
          </c:extLst>
        </c:ser>
        <c:ser>
          <c:idx val="0"/>
          <c:order val="2"/>
          <c:tx>
            <c:v>2040/41</c:v>
          </c:tx>
          <c:spPr>
            <a:solidFill>
              <a:schemeClr val="accent1"/>
            </a:solidFill>
            <a:ln>
              <a:noFill/>
            </a:ln>
            <a:effectLst/>
          </c:spPr>
          <c:invertIfNegative val="0"/>
          <c:dLbls>
            <c:delete val="1"/>
          </c:dLbls>
          <c:cat>
            <c:strRef>
              <c:f>'P1.Adequacy_Results'!$C$9:$C$42</c:f>
              <c:strCache>
                <c:ptCount val="34"/>
                <c:pt idx="0">
                  <c:v>1984/85</c:v>
                </c:pt>
                <c:pt idx="1">
                  <c:v>1985/86</c:v>
                </c:pt>
                <c:pt idx="2">
                  <c:v>1986/87</c:v>
                </c:pt>
                <c:pt idx="3">
                  <c:v>1987/88</c:v>
                </c:pt>
                <c:pt idx="4">
                  <c:v>1988/89</c:v>
                </c:pt>
                <c:pt idx="5">
                  <c:v>1989/90</c:v>
                </c:pt>
                <c:pt idx="6">
                  <c:v>1990/91</c:v>
                </c:pt>
                <c:pt idx="7">
                  <c:v>1991/92</c:v>
                </c:pt>
                <c:pt idx="8">
                  <c:v>1992/93</c:v>
                </c:pt>
                <c:pt idx="9">
                  <c:v>1993/94</c:v>
                </c:pt>
                <c:pt idx="10">
                  <c:v>1994/95</c:v>
                </c:pt>
                <c:pt idx="11">
                  <c:v>1995/96</c:v>
                </c:pt>
                <c:pt idx="12">
                  <c:v>1996/97</c:v>
                </c:pt>
                <c:pt idx="13">
                  <c:v>1997/98</c:v>
                </c:pt>
                <c:pt idx="14">
                  <c:v>1998/99</c:v>
                </c:pt>
                <c:pt idx="15">
                  <c:v>1999/2000</c:v>
                </c:pt>
                <c:pt idx="16">
                  <c:v>2000/01</c:v>
                </c:pt>
                <c:pt idx="17">
                  <c:v>2001/02</c:v>
                </c:pt>
                <c:pt idx="18">
                  <c:v>2002/03</c:v>
                </c:pt>
                <c:pt idx="19">
                  <c:v>2003/04</c:v>
                </c:pt>
                <c:pt idx="20">
                  <c:v>2004/05</c:v>
                </c:pt>
                <c:pt idx="21">
                  <c:v>2005/06</c:v>
                </c:pt>
                <c:pt idx="22">
                  <c:v>2006/07</c:v>
                </c:pt>
                <c:pt idx="23">
                  <c:v>2007/08</c:v>
                </c:pt>
                <c:pt idx="24">
                  <c:v>2008/09</c:v>
                </c:pt>
                <c:pt idx="25">
                  <c:v>2009/10</c:v>
                </c:pt>
                <c:pt idx="26">
                  <c:v>2010/11</c:v>
                </c:pt>
                <c:pt idx="27">
                  <c:v>2011/12</c:v>
                </c:pt>
                <c:pt idx="28">
                  <c:v>2012/13</c:v>
                </c:pt>
                <c:pt idx="29">
                  <c:v>2013/14</c:v>
                </c:pt>
                <c:pt idx="30">
                  <c:v>2014/15</c:v>
                </c:pt>
                <c:pt idx="31">
                  <c:v>2015/16</c:v>
                </c:pt>
                <c:pt idx="32">
                  <c:v>2016/17</c:v>
                </c:pt>
                <c:pt idx="33">
                  <c:v>2017/18</c:v>
                </c:pt>
              </c:strCache>
            </c:strRef>
          </c:cat>
          <c:val>
            <c:numRef>
              <c:f>'P4.Adequacy_Results'!$E$43:$E$76</c:f>
              <c:numCache>
                <c:formatCode>General</c:formatCode>
                <c:ptCount val="34"/>
                <c:pt idx="0">
                  <c:v>0</c:v>
                </c:pt>
                <c:pt idx="1">
                  <c:v>86.81</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0.28000000000000003</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extLst>
            <c:ext xmlns:c16="http://schemas.microsoft.com/office/drawing/2014/chart" uri="{C3380CC4-5D6E-409C-BE32-E72D297353CC}">
              <c16:uniqueId val="{00000002-F4E8-48CB-BD02-3DF29D7A0F7D}"/>
            </c:ext>
          </c:extLst>
        </c:ser>
        <c:dLbls>
          <c:dLblPos val="outEnd"/>
          <c:showLegendKey val="0"/>
          <c:showVal val="1"/>
          <c:showCatName val="0"/>
          <c:showSerName val="0"/>
          <c:showPercent val="0"/>
          <c:showBubbleSize val="0"/>
        </c:dLbls>
        <c:gapWidth val="444"/>
        <c:overlap val="-90"/>
        <c:axId val="446811976"/>
        <c:axId val="446803336"/>
        <c:extLst>
          <c:ext xmlns:c15="http://schemas.microsoft.com/office/drawing/2012/chart" uri="{02D57815-91ED-43cb-92C2-25804820EDAC}">
            <c15:filteredBarSeries>
              <c15:ser>
                <c:idx val="1"/>
                <c:order val="0"/>
                <c:tx>
                  <c:v>2030/31</c:v>
                </c:tx>
                <c:spPr>
                  <a:solidFill>
                    <a:schemeClr val="accent2"/>
                  </a:solidFill>
                  <a:ln>
                    <a:noFill/>
                  </a:ln>
                  <a:effectLst/>
                </c:spPr>
                <c:invertIfNegative val="0"/>
                <c:dLbls>
                  <c:delete val="1"/>
                </c:dLbls>
                <c:cat>
                  <c:strRef>
                    <c:extLst>
                      <c:ext uri="{02D57815-91ED-43cb-92C2-25804820EDAC}">
                        <c15:formulaRef>
                          <c15:sqref>'P1.Adequacy_Results'!$C$9:$C$42</c15:sqref>
                        </c15:formulaRef>
                      </c:ext>
                    </c:extLst>
                    <c:strCache>
                      <c:ptCount val="34"/>
                      <c:pt idx="0">
                        <c:v>1984/85</c:v>
                      </c:pt>
                      <c:pt idx="1">
                        <c:v>1985/86</c:v>
                      </c:pt>
                      <c:pt idx="2">
                        <c:v>1986/87</c:v>
                      </c:pt>
                      <c:pt idx="3">
                        <c:v>1987/88</c:v>
                      </c:pt>
                      <c:pt idx="4">
                        <c:v>1988/89</c:v>
                      </c:pt>
                      <c:pt idx="5">
                        <c:v>1989/90</c:v>
                      </c:pt>
                      <c:pt idx="6">
                        <c:v>1990/91</c:v>
                      </c:pt>
                      <c:pt idx="7">
                        <c:v>1991/92</c:v>
                      </c:pt>
                      <c:pt idx="8">
                        <c:v>1992/93</c:v>
                      </c:pt>
                      <c:pt idx="9">
                        <c:v>1993/94</c:v>
                      </c:pt>
                      <c:pt idx="10">
                        <c:v>1994/95</c:v>
                      </c:pt>
                      <c:pt idx="11">
                        <c:v>1995/96</c:v>
                      </c:pt>
                      <c:pt idx="12">
                        <c:v>1996/97</c:v>
                      </c:pt>
                      <c:pt idx="13">
                        <c:v>1997/98</c:v>
                      </c:pt>
                      <c:pt idx="14">
                        <c:v>1998/99</c:v>
                      </c:pt>
                      <c:pt idx="15">
                        <c:v>1999/2000</c:v>
                      </c:pt>
                      <c:pt idx="16">
                        <c:v>2000/01</c:v>
                      </c:pt>
                      <c:pt idx="17">
                        <c:v>2001/02</c:v>
                      </c:pt>
                      <c:pt idx="18">
                        <c:v>2002/03</c:v>
                      </c:pt>
                      <c:pt idx="19">
                        <c:v>2003/04</c:v>
                      </c:pt>
                      <c:pt idx="20">
                        <c:v>2004/05</c:v>
                      </c:pt>
                      <c:pt idx="21">
                        <c:v>2005/06</c:v>
                      </c:pt>
                      <c:pt idx="22">
                        <c:v>2006/07</c:v>
                      </c:pt>
                      <c:pt idx="23">
                        <c:v>2007/08</c:v>
                      </c:pt>
                      <c:pt idx="24">
                        <c:v>2008/09</c:v>
                      </c:pt>
                      <c:pt idx="25">
                        <c:v>2009/10</c:v>
                      </c:pt>
                      <c:pt idx="26">
                        <c:v>2010/11</c:v>
                      </c:pt>
                      <c:pt idx="27">
                        <c:v>2011/12</c:v>
                      </c:pt>
                      <c:pt idx="28">
                        <c:v>2012/13</c:v>
                      </c:pt>
                      <c:pt idx="29">
                        <c:v>2013/14</c:v>
                      </c:pt>
                      <c:pt idx="30">
                        <c:v>2014/15</c:v>
                      </c:pt>
                      <c:pt idx="31">
                        <c:v>2015/16</c:v>
                      </c:pt>
                      <c:pt idx="32">
                        <c:v>2016/17</c:v>
                      </c:pt>
                      <c:pt idx="33">
                        <c:v>2017/18</c:v>
                      </c:pt>
                    </c:strCache>
                  </c:strRef>
                </c:cat>
                <c:val>
                  <c:numRef>
                    <c:extLst>
                      <c:ext uri="{02D57815-91ED-43cb-92C2-25804820EDAC}">
                        <c15:formulaRef>
                          <c15:sqref>'P4.Adequacy_Results'!$E$9:$E$42</c15:sqref>
                        </c15:formulaRef>
                      </c:ext>
                    </c:extLst>
                    <c:numCache>
                      <c:formatCode>General</c:formatCode>
                      <c:ptCount val="34"/>
                      <c:pt idx="0">
                        <c:v>0</c:v>
                      </c:pt>
                      <c:pt idx="1">
                        <c:v>37.57</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0.02</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extLst>
                  <c:ext xmlns:c16="http://schemas.microsoft.com/office/drawing/2014/chart" uri="{C3380CC4-5D6E-409C-BE32-E72D297353CC}">
                    <c16:uniqueId val="{00000000-F4E8-48CB-BD02-3DF29D7A0F7D}"/>
                  </c:ext>
                </c:extLst>
              </c15:ser>
            </c15:filteredBarSeries>
          </c:ext>
        </c:extLst>
      </c:barChart>
      <c:catAx>
        <c:axId val="4468119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446803336"/>
        <c:crosses val="autoZero"/>
        <c:auto val="1"/>
        <c:lblAlgn val="ctr"/>
        <c:lblOffset val="100"/>
        <c:noMultiLvlLbl val="0"/>
      </c:catAx>
      <c:valAx>
        <c:axId val="446803336"/>
        <c:scaling>
          <c:orientation val="minMax"/>
        </c:scaling>
        <c:delete val="0"/>
        <c:axPos val="l"/>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681197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US"/>
              <a:t>Stored capacity 2035 (GWh)</a:t>
            </a:r>
          </a:p>
        </c:rich>
      </c:tx>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Starting_Point.Capacity_Data!$M$25</c:f>
              <c:strCache>
                <c:ptCount val="1"/>
                <c:pt idx="0">
                  <c:v>2035/36 (GWh)</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3409-45F6-958B-41BD62D8C281}"/>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C658-4248-BC59-30B711D4F89E}"/>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C658-4248-BC59-30B711D4F89E}"/>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Starting_Point.Capacity_Data!$K$26:$K$28</c:f>
              <c:strCache>
                <c:ptCount val="3"/>
                <c:pt idx="0">
                  <c:v>Battery</c:v>
                </c:pt>
                <c:pt idx="1">
                  <c:v>LDES</c:v>
                </c:pt>
                <c:pt idx="2">
                  <c:v>Hydrogen</c:v>
                </c:pt>
              </c:strCache>
            </c:strRef>
          </c:cat>
          <c:val>
            <c:numRef>
              <c:f>Starting_Point.Capacity_Data!$M$26:$M$28</c:f>
              <c:numCache>
                <c:formatCode>General</c:formatCode>
                <c:ptCount val="3"/>
                <c:pt idx="0">
                  <c:v>37</c:v>
                </c:pt>
                <c:pt idx="1">
                  <c:v>28</c:v>
                </c:pt>
                <c:pt idx="2">
                  <c:v>0</c:v>
                </c:pt>
              </c:numCache>
            </c:numRef>
          </c:val>
          <c:extLst>
            <c:ext xmlns:c16="http://schemas.microsoft.com/office/drawing/2014/chart" uri="{C3380CC4-5D6E-409C-BE32-E72D297353CC}">
              <c16:uniqueId val="{00000000-3409-45F6-958B-41BD62D8C281}"/>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GB">
                <a:latin typeface="Poppins" panose="00000500000000000000" pitchFamily="2" charset="0"/>
                <a:cs typeface="Poppins" panose="00000500000000000000" pitchFamily="2" charset="0"/>
              </a:rPr>
              <a:t>Portfolio 5: Capacity data</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'P5.Capacity_Data'!$L$6</c:f>
              <c:strCache>
                <c:ptCount val="1"/>
                <c:pt idx="0">
                  <c:v>2030/31 (GW)</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'P5.Capacity_Data'!$K$7:$K$21</c:f>
              <c:strCache>
                <c:ptCount val="15"/>
                <c:pt idx="0">
                  <c:v>Offshore wind</c:v>
                </c:pt>
                <c:pt idx="1">
                  <c:v>Onshore wind</c:v>
                </c:pt>
                <c:pt idx="2">
                  <c:v>Solar</c:v>
                </c:pt>
                <c:pt idx="3">
                  <c:v>Other renewables</c:v>
                </c:pt>
                <c:pt idx="4">
                  <c:v>Nuclear</c:v>
                </c:pt>
                <c:pt idx="5">
                  <c:v>Biomass+BECCS</c:v>
                </c:pt>
                <c:pt idx="6">
                  <c:v>Gas CCS</c:v>
                </c:pt>
                <c:pt idx="7">
                  <c:v>Unabated Gas: GT, CCGT &amp; GT CHP</c:v>
                </c:pt>
                <c:pt idx="8">
                  <c:v>Hydrogen-to-power</c:v>
                </c:pt>
                <c:pt idx="9">
                  <c:v>Batteries</c:v>
                </c:pt>
                <c:pt idx="10">
                  <c:v>Pumped hydro</c:v>
                </c:pt>
                <c:pt idx="11">
                  <c:v>Other LDES </c:v>
                </c:pt>
                <c:pt idx="12">
                  <c:v>Interconnectors</c:v>
                </c:pt>
                <c:pt idx="13">
                  <c:v>DSR</c:v>
                </c:pt>
                <c:pt idx="14">
                  <c:v>Max. Dynamic Demand Shifting</c:v>
                </c:pt>
              </c:strCache>
            </c:strRef>
          </c:cat>
          <c:val>
            <c:numRef>
              <c:f>'P5.Capacity_Data'!$L$7:$L$21</c:f>
              <c:numCache>
                <c:formatCode>0.0</c:formatCode>
                <c:ptCount val="15"/>
                <c:pt idx="0">
                  <c:v>43.1</c:v>
                </c:pt>
                <c:pt idx="1">
                  <c:v>27.3</c:v>
                </c:pt>
                <c:pt idx="2">
                  <c:v>47.4</c:v>
                </c:pt>
                <c:pt idx="3">
                  <c:v>5.5</c:v>
                </c:pt>
                <c:pt idx="4">
                  <c:v>4.0999999999999996</c:v>
                </c:pt>
                <c:pt idx="5">
                  <c:v>3.8</c:v>
                </c:pt>
                <c:pt idx="6">
                  <c:v>0.9</c:v>
                </c:pt>
                <c:pt idx="7">
                  <c:v>35</c:v>
                </c:pt>
                <c:pt idx="8">
                  <c:v>0</c:v>
                </c:pt>
                <c:pt idx="9">
                  <c:v>27</c:v>
                </c:pt>
                <c:pt idx="10">
                  <c:v>4</c:v>
                </c:pt>
                <c:pt idx="11">
                  <c:v>0</c:v>
                </c:pt>
                <c:pt idx="12">
                  <c:v>11.7</c:v>
                </c:pt>
                <c:pt idx="13">
                  <c:v>3.4</c:v>
                </c:pt>
                <c:pt idx="14">
                  <c:v>5.9</c:v>
                </c:pt>
              </c:numCache>
            </c:numRef>
          </c:val>
          <c:extLst>
            <c:ext xmlns:c16="http://schemas.microsoft.com/office/drawing/2014/chart" uri="{C3380CC4-5D6E-409C-BE32-E72D297353CC}">
              <c16:uniqueId val="{00000000-9597-48FA-886A-4C5C88932200}"/>
            </c:ext>
          </c:extLst>
        </c:ser>
        <c:ser>
          <c:idx val="1"/>
          <c:order val="1"/>
          <c:tx>
            <c:strRef>
              <c:f>'P5.Capacity_Data'!$M$6</c:f>
              <c:strCache>
                <c:ptCount val="1"/>
                <c:pt idx="0">
                  <c:v>2035/36(GW)</c:v>
                </c:pt>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'P5.Capacity_Data'!$K$7:$K$21</c:f>
              <c:strCache>
                <c:ptCount val="15"/>
                <c:pt idx="0">
                  <c:v>Offshore wind</c:v>
                </c:pt>
                <c:pt idx="1">
                  <c:v>Onshore wind</c:v>
                </c:pt>
                <c:pt idx="2">
                  <c:v>Solar</c:v>
                </c:pt>
                <c:pt idx="3">
                  <c:v>Other renewables</c:v>
                </c:pt>
                <c:pt idx="4">
                  <c:v>Nuclear</c:v>
                </c:pt>
                <c:pt idx="5">
                  <c:v>Biomass+BECCS</c:v>
                </c:pt>
                <c:pt idx="6">
                  <c:v>Gas CCS</c:v>
                </c:pt>
                <c:pt idx="7">
                  <c:v>Unabated Gas: GT, CCGT &amp; GT CHP</c:v>
                </c:pt>
                <c:pt idx="8">
                  <c:v>Hydrogen-to-power</c:v>
                </c:pt>
                <c:pt idx="9">
                  <c:v>Batteries</c:v>
                </c:pt>
                <c:pt idx="10">
                  <c:v>Pumped hydro</c:v>
                </c:pt>
                <c:pt idx="11">
                  <c:v>Other LDES </c:v>
                </c:pt>
                <c:pt idx="12">
                  <c:v>Interconnectors</c:v>
                </c:pt>
                <c:pt idx="13">
                  <c:v>DSR</c:v>
                </c:pt>
                <c:pt idx="14">
                  <c:v>Max. Dynamic Demand Shifting</c:v>
                </c:pt>
              </c:strCache>
            </c:strRef>
          </c:cat>
          <c:val>
            <c:numRef>
              <c:f>'P5.Capacity_Data'!$M$7:$M$21</c:f>
              <c:numCache>
                <c:formatCode>0.0</c:formatCode>
                <c:ptCount val="15"/>
                <c:pt idx="0">
                  <c:v>60.3</c:v>
                </c:pt>
                <c:pt idx="1">
                  <c:v>31.2</c:v>
                </c:pt>
                <c:pt idx="2">
                  <c:v>63.8</c:v>
                </c:pt>
                <c:pt idx="3">
                  <c:v>5.2</c:v>
                </c:pt>
                <c:pt idx="4">
                  <c:v>5.8</c:v>
                </c:pt>
                <c:pt idx="5">
                  <c:v>2.8</c:v>
                </c:pt>
                <c:pt idx="6">
                  <c:v>3.9</c:v>
                </c:pt>
                <c:pt idx="7">
                  <c:v>34.200000000000003</c:v>
                </c:pt>
                <c:pt idx="8">
                  <c:v>0</c:v>
                </c:pt>
                <c:pt idx="9">
                  <c:v>51</c:v>
                </c:pt>
                <c:pt idx="10">
                  <c:v>8.8000000000000007</c:v>
                </c:pt>
                <c:pt idx="11">
                  <c:v>2</c:v>
                </c:pt>
                <c:pt idx="12">
                  <c:v>14.2</c:v>
                </c:pt>
                <c:pt idx="13">
                  <c:v>4</c:v>
                </c:pt>
                <c:pt idx="14">
                  <c:v>15.5</c:v>
                </c:pt>
              </c:numCache>
            </c:numRef>
          </c:val>
          <c:extLst>
            <c:ext xmlns:c16="http://schemas.microsoft.com/office/drawing/2014/chart" uri="{C3380CC4-5D6E-409C-BE32-E72D297353CC}">
              <c16:uniqueId val="{00000001-9597-48FA-886A-4C5C88932200}"/>
            </c:ext>
          </c:extLst>
        </c:ser>
        <c:ser>
          <c:idx val="2"/>
          <c:order val="2"/>
          <c:tx>
            <c:strRef>
              <c:f>'P5.Capacity_Data'!$N$6</c:f>
              <c:strCache>
                <c:ptCount val="1"/>
                <c:pt idx="0">
                  <c:v>2040/41 (GW)</c:v>
                </c:pt>
              </c:strCache>
            </c:strRef>
          </c:tx>
          <c:spPr>
            <a:solidFill>
              <a:schemeClr val="accent3"/>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'P5.Capacity_Data'!$K$7:$K$21</c:f>
              <c:strCache>
                <c:ptCount val="15"/>
                <c:pt idx="0">
                  <c:v>Offshore wind</c:v>
                </c:pt>
                <c:pt idx="1">
                  <c:v>Onshore wind</c:v>
                </c:pt>
                <c:pt idx="2">
                  <c:v>Solar</c:v>
                </c:pt>
                <c:pt idx="3">
                  <c:v>Other renewables</c:v>
                </c:pt>
                <c:pt idx="4">
                  <c:v>Nuclear</c:v>
                </c:pt>
                <c:pt idx="5">
                  <c:v>Biomass+BECCS</c:v>
                </c:pt>
                <c:pt idx="6">
                  <c:v>Gas CCS</c:v>
                </c:pt>
                <c:pt idx="7">
                  <c:v>Unabated Gas: GT, CCGT &amp; GT CHP</c:v>
                </c:pt>
                <c:pt idx="8">
                  <c:v>Hydrogen-to-power</c:v>
                </c:pt>
                <c:pt idx="9">
                  <c:v>Batteries</c:v>
                </c:pt>
                <c:pt idx="10">
                  <c:v>Pumped hydro</c:v>
                </c:pt>
                <c:pt idx="11">
                  <c:v>Other LDES </c:v>
                </c:pt>
                <c:pt idx="12">
                  <c:v>Interconnectors</c:v>
                </c:pt>
                <c:pt idx="13">
                  <c:v>DSR</c:v>
                </c:pt>
                <c:pt idx="14">
                  <c:v>Max. Dynamic Demand Shifting</c:v>
                </c:pt>
              </c:strCache>
            </c:strRef>
          </c:cat>
          <c:val>
            <c:numRef>
              <c:f>'P5.Capacity_Data'!$N$7:$N$21</c:f>
              <c:numCache>
                <c:formatCode>0.0</c:formatCode>
                <c:ptCount val="15"/>
                <c:pt idx="0">
                  <c:v>77.599999999999994</c:v>
                </c:pt>
                <c:pt idx="1">
                  <c:v>35.5</c:v>
                </c:pt>
                <c:pt idx="2">
                  <c:v>80.2</c:v>
                </c:pt>
                <c:pt idx="3">
                  <c:v>6.8</c:v>
                </c:pt>
                <c:pt idx="4">
                  <c:v>15.1</c:v>
                </c:pt>
                <c:pt idx="5">
                  <c:v>2.2999999999999998</c:v>
                </c:pt>
                <c:pt idx="6">
                  <c:v>6.9</c:v>
                </c:pt>
                <c:pt idx="7">
                  <c:v>27.6</c:v>
                </c:pt>
                <c:pt idx="8">
                  <c:v>0</c:v>
                </c:pt>
                <c:pt idx="9">
                  <c:v>51</c:v>
                </c:pt>
                <c:pt idx="10">
                  <c:v>13.7</c:v>
                </c:pt>
                <c:pt idx="11">
                  <c:v>7</c:v>
                </c:pt>
                <c:pt idx="12">
                  <c:v>14.2</c:v>
                </c:pt>
                <c:pt idx="13">
                  <c:v>6.6</c:v>
                </c:pt>
                <c:pt idx="14">
                  <c:v>30.2</c:v>
                </c:pt>
              </c:numCache>
            </c:numRef>
          </c:val>
          <c:extLst>
            <c:ext xmlns:c16="http://schemas.microsoft.com/office/drawing/2014/chart" uri="{C3380CC4-5D6E-409C-BE32-E72D297353CC}">
              <c16:uniqueId val="{00000002-9597-48FA-886A-4C5C88932200}"/>
            </c:ext>
          </c:extLst>
        </c:ser>
        <c:dLbls>
          <c:dLblPos val="outEnd"/>
          <c:showLegendKey val="0"/>
          <c:showVal val="1"/>
          <c:showCatName val="0"/>
          <c:showSerName val="0"/>
          <c:showPercent val="0"/>
          <c:showBubbleSize val="0"/>
        </c:dLbls>
        <c:gapWidth val="444"/>
        <c:overlap val="-90"/>
        <c:axId val="76630944"/>
        <c:axId val="76631424"/>
      </c:barChart>
      <c:catAx>
        <c:axId val="7663094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76631424"/>
        <c:crosses val="autoZero"/>
        <c:auto val="1"/>
        <c:lblAlgn val="ctr"/>
        <c:lblOffset val="100"/>
        <c:noMultiLvlLbl val="0"/>
      </c:catAx>
      <c:valAx>
        <c:axId val="76631424"/>
        <c:scaling>
          <c:orientation val="minMax"/>
        </c:scaling>
        <c:delete val="1"/>
        <c:axPos val="l"/>
        <c:numFmt formatCode="0.0" sourceLinked="1"/>
        <c:majorTickMark val="none"/>
        <c:minorTickMark val="none"/>
        <c:tickLblPos val="nextTo"/>
        <c:crossAx val="7663094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US"/>
              <a:t>Stored capacity 2030 (GWh)</a:t>
            </a:r>
          </a:p>
        </c:rich>
      </c:tx>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'P5.Capacity_Data'!$L$25</c:f>
              <c:strCache>
                <c:ptCount val="1"/>
                <c:pt idx="0">
                  <c:v>2030/31 (GWh)</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3C71-4C29-B308-44033314631E}"/>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3C71-4C29-B308-44033314631E}"/>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3C71-4C29-B308-44033314631E}"/>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'P5.Capacity_Data'!$K$26:$K$28</c:f>
              <c:strCache>
                <c:ptCount val="3"/>
                <c:pt idx="0">
                  <c:v>Battery</c:v>
                </c:pt>
                <c:pt idx="1">
                  <c:v>LDES</c:v>
                </c:pt>
                <c:pt idx="2">
                  <c:v>Hydrogen</c:v>
                </c:pt>
              </c:strCache>
            </c:strRef>
          </c:cat>
          <c:val>
            <c:numRef>
              <c:f>'P5.Capacity_Data'!$L$26:$L$28</c:f>
              <c:numCache>
                <c:formatCode>General</c:formatCode>
                <c:ptCount val="3"/>
                <c:pt idx="0">
                  <c:v>62</c:v>
                </c:pt>
                <c:pt idx="1">
                  <c:v>34</c:v>
                </c:pt>
                <c:pt idx="2">
                  <c:v>0</c:v>
                </c:pt>
              </c:numCache>
            </c:numRef>
          </c:val>
          <c:extLst>
            <c:ext xmlns:c16="http://schemas.microsoft.com/office/drawing/2014/chart" uri="{C3380CC4-5D6E-409C-BE32-E72D297353CC}">
              <c16:uniqueId val="{00000000-5B3B-4329-A23E-1440181BFC31}"/>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US"/>
              <a:t>Stored capacity 2035 (GWh)</a:t>
            </a:r>
          </a:p>
        </c:rich>
      </c:tx>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'P5.Capacity_Data'!$M$25</c:f>
              <c:strCache>
                <c:ptCount val="1"/>
                <c:pt idx="0">
                  <c:v>2035/36 (GWh)</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C845-4A93-A1BC-6C5A469C47A0}"/>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C845-4A93-A1BC-6C5A469C47A0}"/>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C845-4A93-A1BC-6C5A469C47A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'P5.Capacity_Data'!$K$26:$K$28</c:f>
              <c:strCache>
                <c:ptCount val="3"/>
                <c:pt idx="0">
                  <c:v>Battery</c:v>
                </c:pt>
                <c:pt idx="1">
                  <c:v>LDES</c:v>
                </c:pt>
                <c:pt idx="2">
                  <c:v>Hydrogen</c:v>
                </c:pt>
              </c:strCache>
            </c:strRef>
          </c:cat>
          <c:val>
            <c:numRef>
              <c:f>'P5.Capacity_Data'!$M$26:$M$28</c:f>
              <c:numCache>
                <c:formatCode>General</c:formatCode>
                <c:ptCount val="3"/>
                <c:pt idx="0">
                  <c:v>158</c:v>
                </c:pt>
                <c:pt idx="1">
                  <c:v>301</c:v>
                </c:pt>
                <c:pt idx="2">
                  <c:v>0</c:v>
                </c:pt>
              </c:numCache>
            </c:numRef>
          </c:val>
          <c:extLst>
            <c:ext xmlns:c16="http://schemas.microsoft.com/office/drawing/2014/chart" uri="{C3380CC4-5D6E-409C-BE32-E72D297353CC}">
              <c16:uniqueId val="{00000000-901B-4784-9404-B43EBEE295CA}"/>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US"/>
              <a:t>Stored capacity 2040 (GWh)</a:t>
            </a:r>
          </a:p>
        </c:rich>
      </c:tx>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'P5.Capacity_Data'!$N$25</c:f>
              <c:strCache>
                <c:ptCount val="1"/>
                <c:pt idx="0">
                  <c:v>2040/41 (GWh)</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F76C-4050-91FC-2B29B53C00E8}"/>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F76C-4050-91FC-2B29B53C00E8}"/>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F76C-4050-91FC-2B29B53C00E8}"/>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'P5.Capacity_Data'!$K$26:$K$28</c:f>
              <c:strCache>
                <c:ptCount val="3"/>
                <c:pt idx="0">
                  <c:v>Battery</c:v>
                </c:pt>
                <c:pt idx="1">
                  <c:v>LDES</c:v>
                </c:pt>
                <c:pt idx="2">
                  <c:v>Hydrogen</c:v>
                </c:pt>
              </c:strCache>
            </c:strRef>
          </c:cat>
          <c:val>
            <c:numRef>
              <c:f>'P5.Capacity_Data'!$N$26:$N$28</c:f>
              <c:numCache>
                <c:formatCode>General</c:formatCode>
                <c:ptCount val="3"/>
                <c:pt idx="0">
                  <c:v>158</c:v>
                </c:pt>
                <c:pt idx="1">
                  <c:v>770</c:v>
                </c:pt>
                <c:pt idx="2">
                  <c:v>0</c:v>
                </c:pt>
              </c:numCache>
            </c:numRef>
          </c:val>
          <c:extLst>
            <c:ext xmlns:c16="http://schemas.microsoft.com/office/drawing/2014/chart" uri="{C3380CC4-5D6E-409C-BE32-E72D297353CC}">
              <c16:uniqueId val="{00000000-5847-4AEE-9322-227A7EE1FACC}"/>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GB"/>
              <a:t>Expected hours of lost load (h/year)</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2"/>
          <c:order val="1"/>
          <c:tx>
            <c:v>2035/36</c:v>
          </c:tx>
          <c:spPr>
            <a:solidFill>
              <a:schemeClr val="accent3"/>
            </a:solidFill>
            <a:ln>
              <a:noFill/>
            </a:ln>
            <a:effectLst/>
          </c:spPr>
          <c:invertIfNegative val="0"/>
          <c:dLbls>
            <c:delete val="1"/>
          </c:dLbls>
          <c:cat>
            <c:strRef>
              <c:f>'P1.Adequacy_Results'!$C$9:$C$42</c:f>
              <c:strCache>
                <c:ptCount val="34"/>
                <c:pt idx="0">
                  <c:v>1984/85</c:v>
                </c:pt>
                <c:pt idx="1">
                  <c:v>1985/86</c:v>
                </c:pt>
                <c:pt idx="2">
                  <c:v>1986/87</c:v>
                </c:pt>
                <c:pt idx="3">
                  <c:v>1987/88</c:v>
                </c:pt>
                <c:pt idx="4">
                  <c:v>1988/89</c:v>
                </c:pt>
                <c:pt idx="5">
                  <c:v>1989/90</c:v>
                </c:pt>
                <c:pt idx="6">
                  <c:v>1990/91</c:v>
                </c:pt>
                <c:pt idx="7">
                  <c:v>1991/92</c:v>
                </c:pt>
                <c:pt idx="8">
                  <c:v>1992/93</c:v>
                </c:pt>
                <c:pt idx="9">
                  <c:v>1993/94</c:v>
                </c:pt>
                <c:pt idx="10">
                  <c:v>1994/95</c:v>
                </c:pt>
                <c:pt idx="11">
                  <c:v>1995/96</c:v>
                </c:pt>
                <c:pt idx="12">
                  <c:v>1996/97</c:v>
                </c:pt>
                <c:pt idx="13">
                  <c:v>1997/98</c:v>
                </c:pt>
                <c:pt idx="14">
                  <c:v>1998/99</c:v>
                </c:pt>
                <c:pt idx="15">
                  <c:v>1999/2000</c:v>
                </c:pt>
                <c:pt idx="16">
                  <c:v>2000/01</c:v>
                </c:pt>
                <c:pt idx="17">
                  <c:v>2001/02</c:v>
                </c:pt>
                <c:pt idx="18">
                  <c:v>2002/03</c:v>
                </c:pt>
                <c:pt idx="19">
                  <c:v>2003/04</c:v>
                </c:pt>
                <c:pt idx="20">
                  <c:v>2004/05</c:v>
                </c:pt>
                <c:pt idx="21">
                  <c:v>2005/06</c:v>
                </c:pt>
                <c:pt idx="22">
                  <c:v>2006/07</c:v>
                </c:pt>
                <c:pt idx="23">
                  <c:v>2007/08</c:v>
                </c:pt>
                <c:pt idx="24">
                  <c:v>2008/09</c:v>
                </c:pt>
                <c:pt idx="25">
                  <c:v>2009/10</c:v>
                </c:pt>
                <c:pt idx="26">
                  <c:v>2010/11</c:v>
                </c:pt>
                <c:pt idx="27">
                  <c:v>2011/12</c:v>
                </c:pt>
                <c:pt idx="28">
                  <c:v>2012/13</c:v>
                </c:pt>
                <c:pt idx="29">
                  <c:v>2013/14</c:v>
                </c:pt>
                <c:pt idx="30">
                  <c:v>2014/15</c:v>
                </c:pt>
                <c:pt idx="31">
                  <c:v>2015/16</c:v>
                </c:pt>
                <c:pt idx="32">
                  <c:v>2016/17</c:v>
                </c:pt>
                <c:pt idx="33">
                  <c:v>2017/18</c:v>
                </c:pt>
              </c:strCache>
            </c:strRef>
          </c:cat>
          <c:val>
            <c:numRef>
              <c:f>'P5.Adequacy_Results'!$D$9:$D$42</c:f>
              <c:numCache>
                <c:formatCode>General</c:formatCode>
                <c:ptCount val="34"/>
                <c:pt idx="0">
                  <c:v>0</c:v>
                </c:pt>
                <c:pt idx="1">
                  <c:v>6.47</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0.08</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extLst>
            <c:ext xmlns:c16="http://schemas.microsoft.com/office/drawing/2014/chart" uri="{C3380CC4-5D6E-409C-BE32-E72D297353CC}">
              <c16:uniqueId val="{00000000-744F-424F-B093-768B1DB233DB}"/>
            </c:ext>
          </c:extLst>
        </c:ser>
        <c:ser>
          <c:idx val="0"/>
          <c:order val="2"/>
          <c:tx>
            <c:v>2040/41</c:v>
          </c:tx>
          <c:spPr>
            <a:solidFill>
              <a:schemeClr val="accent1"/>
            </a:solidFill>
            <a:ln>
              <a:noFill/>
            </a:ln>
            <a:effectLst/>
          </c:spPr>
          <c:invertIfNegative val="0"/>
          <c:dLbls>
            <c:delete val="1"/>
          </c:dLbls>
          <c:cat>
            <c:strRef>
              <c:f>'P1.Adequacy_Results'!$C$9:$C$42</c:f>
              <c:strCache>
                <c:ptCount val="34"/>
                <c:pt idx="0">
                  <c:v>1984/85</c:v>
                </c:pt>
                <c:pt idx="1">
                  <c:v>1985/86</c:v>
                </c:pt>
                <c:pt idx="2">
                  <c:v>1986/87</c:v>
                </c:pt>
                <c:pt idx="3">
                  <c:v>1987/88</c:v>
                </c:pt>
                <c:pt idx="4">
                  <c:v>1988/89</c:v>
                </c:pt>
                <c:pt idx="5">
                  <c:v>1989/90</c:v>
                </c:pt>
                <c:pt idx="6">
                  <c:v>1990/91</c:v>
                </c:pt>
                <c:pt idx="7">
                  <c:v>1991/92</c:v>
                </c:pt>
                <c:pt idx="8">
                  <c:v>1992/93</c:v>
                </c:pt>
                <c:pt idx="9">
                  <c:v>1993/94</c:v>
                </c:pt>
                <c:pt idx="10">
                  <c:v>1994/95</c:v>
                </c:pt>
                <c:pt idx="11">
                  <c:v>1995/96</c:v>
                </c:pt>
                <c:pt idx="12">
                  <c:v>1996/97</c:v>
                </c:pt>
                <c:pt idx="13">
                  <c:v>1997/98</c:v>
                </c:pt>
                <c:pt idx="14">
                  <c:v>1998/99</c:v>
                </c:pt>
                <c:pt idx="15">
                  <c:v>1999/2000</c:v>
                </c:pt>
                <c:pt idx="16">
                  <c:v>2000/01</c:v>
                </c:pt>
                <c:pt idx="17">
                  <c:v>2001/02</c:v>
                </c:pt>
                <c:pt idx="18">
                  <c:v>2002/03</c:v>
                </c:pt>
                <c:pt idx="19">
                  <c:v>2003/04</c:v>
                </c:pt>
                <c:pt idx="20">
                  <c:v>2004/05</c:v>
                </c:pt>
                <c:pt idx="21">
                  <c:v>2005/06</c:v>
                </c:pt>
                <c:pt idx="22">
                  <c:v>2006/07</c:v>
                </c:pt>
                <c:pt idx="23">
                  <c:v>2007/08</c:v>
                </c:pt>
                <c:pt idx="24">
                  <c:v>2008/09</c:v>
                </c:pt>
                <c:pt idx="25">
                  <c:v>2009/10</c:v>
                </c:pt>
                <c:pt idx="26">
                  <c:v>2010/11</c:v>
                </c:pt>
                <c:pt idx="27">
                  <c:v>2011/12</c:v>
                </c:pt>
                <c:pt idx="28">
                  <c:v>2012/13</c:v>
                </c:pt>
                <c:pt idx="29">
                  <c:v>2013/14</c:v>
                </c:pt>
                <c:pt idx="30">
                  <c:v>2014/15</c:v>
                </c:pt>
                <c:pt idx="31">
                  <c:v>2015/16</c:v>
                </c:pt>
                <c:pt idx="32">
                  <c:v>2016/17</c:v>
                </c:pt>
                <c:pt idx="33">
                  <c:v>2017/18</c:v>
                </c:pt>
              </c:strCache>
            </c:strRef>
          </c:cat>
          <c:val>
            <c:numRef>
              <c:f>'P5.Adequacy_Results'!$D$43:$D$76</c:f>
              <c:numCache>
                <c:formatCode>General</c:formatCode>
                <c:ptCount val="34"/>
                <c:pt idx="0">
                  <c:v>0</c:v>
                </c:pt>
                <c:pt idx="1">
                  <c:v>6.08</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extLst>
            <c:ext xmlns:c16="http://schemas.microsoft.com/office/drawing/2014/chart" uri="{C3380CC4-5D6E-409C-BE32-E72D297353CC}">
              <c16:uniqueId val="{00000001-744F-424F-B093-768B1DB233DB}"/>
            </c:ext>
          </c:extLst>
        </c:ser>
        <c:dLbls>
          <c:dLblPos val="outEnd"/>
          <c:showLegendKey val="0"/>
          <c:showVal val="1"/>
          <c:showCatName val="0"/>
          <c:showSerName val="0"/>
          <c:showPercent val="0"/>
          <c:showBubbleSize val="0"/>
        </c:dLbls>
        <c:gapWidth val="444"/>
        <c:overlap val="-90"/>
        <c:axId val="446811976"/>
        <c:axId val="446803336"/>
        <c:extLst>
          <c:ext xmlns:c15="http://schemas.microsoft.com/office/drawing/2012/chart" uri="{02D57815-91ED-43cb-92C2-25804820EDAC}">
            <c15:filteredBarSeries>
              <c15:ser>
                <c:idx val="1"/>
                <c:order val="0"/>
                <c:tx>
                  <c:v>2030/31</c:v>
                </c:tx>
                <c:spPr>
                  <a:solidFill>
                    <a:schemeClr val="accent2"/>
                  </a:solidFill>
                  <a:ln>
                    <a:noFill/>
                  </a:ln>
                  <a:effectLst/>
                </c:spPr>
                <c:invertIfNegative val="0"/>
                <c:dLbls>
                  <c:delete val="1"/>
                </c:dLbls>
                <c:cat>
                  <c:strRef>
                    <c:extLst>
                      <c:ext uri="{02D57815-91ED-43cb-92C2-25804820EDAC}">
                        <c15:formulaRef>
                          <c15:sqref>'P1.Adequacy_Results'!$C$9:$C$42</c15:sqref>
                        </c15:formulaRef>
                      </c:ext>
                    </c:extLst>
                    <c:strCache>
                      <c:ptCount val="34"/>
                      <c:pt idx="0">
                        <c:v>1984/85</c:v>
                      </c:pt>
                      <c:pt idx="1">
                        <c:v>1985/86</c:v>
                      </c:pt>
                      <c:pt idx="2">
                        <c:v>1986/87</c:v>
                      </c:pt>
                      <c:pt idx="3">
                        <c:v>1987/88</c:v>
                      </c:pt>
                      <c:pt idx="4">
                        <c:v>1988/89</c:v>
                      </c:pt>
                      <c:pt idx="5">
                        <c:v>1989/90</c:v>
                      </c:pt>
                      <c:pt idx="6">
                        <c:v>1990/91</c:v>
                      </c:pt>
                      <c:pt idx="7">
                        <c:v>1991/92</c:v>
                      </c:pt>
                      <c:pt idx="8">
                        <c:v>1992/93</c:v>
                      </c:pt>
                      <c:pt idx="9">
                        <c:v>1993/94</c:v>
                      </c:pt>
                      <c:pt idx="10">
                        <c:v>1994/95</c:v>
                      </c:pt>
                      <c:pt idx="11">
                        <c:v>1995/96</c:v>
                      </c:pt>
                      <c:pt idx="12">
                        <c:v>1996/97</c:v>
                      </c:pt>
                      <c:pt idx="13">
                        <c:v>1997/98</c:v>
                      </c:pt>
                      <c:pt idx="14">
                        <c:v>1998/99</c:v>
                      </c:pt>
                      <c:pt idx="15">
                        <c:v>1999/2000</c:v>
                      </c:pt>
                      <c:pt idx="16">
                        <c:v>2000/01</c:v>
                      </c:pt>
                      <c:pt idx="17">
                        <c:v>2001/02</c:v>
                      </c:pt>
                      <c:pt idx="18">
                        <c:v>2002/03</c:v>
                      </c:pt>
                      <c:pt idx="19">
                        <c:v>2003/04</c:v>
                      </c:pt>
                      <c:pt idx="20">
                        <c:v>2004/05</c:v>
                      </c:pt>
                      <c:pt idx="21">
                        <c:v>2005/06</c:v>
                      </c:pt>
                      <c:pt idx="22">
                        <c:v>2006/07</c:v>
                      </c:pt>
                      <c:pt idx="23">
                        <c:v>2007/08</c:v>
                      </c:pt>
                      <c:pt idx="24">
                        <c:v>2008/09</c:v>
                      </c:pt>
                      <c:pt idx="25">
                        <c:v>2009/10</c:v>
                      </c:pt>
                      <c:pt idx="26">
                        <c:v>2010/11</c:v>
                      </c:pt>
                      <c:pt idx="27">
                        <c:v>2011/12</c:v>
                      </c:pt>
                      <c:pt idx="28">
                        <c:v>2012/13</c:v>
                      </c:pt>
                      <c:pt idx="29">
                        <c:v>2013/14</c:v>
                      </c:pt>
                      <c:pt idx="30">
                        <c:v>2014/15</c:v>
                      </c:pt>
                      <c:pt idx="31">
                        <c:v>2015/16</c:v>
                      </c:pt>
                      <c:pt idx="32">
                        <c:v>2016/17</c:v>
                      </c:pt>
                      <c:pt idx="33">
                        <c:v>2017/18</c:v>
                      </c:pt>
                    </c:strCache>
                  </c:strRef>
                </c:cat>
                <c:val>
                  <c:numRef>
                    <c:extLst>
                      <c:ext uri="{02D57815-91ED-43cb-92C2-25804820EDAC}">
                        <c15:formulaRef>
                          <c15:sqref>'P4.Adequacy_Results'!$D$9:$D$42</c15:sqref>
                        </c15:formulaRef>
                      </c:ext>
                    </c:extLst>
                    <c:numCache>
                      <c:formatCode>General</c:formatCode>
                      <c:ptCount val="34"/>
                      <c:pt idx="0">
                        <c:v>0</c:v>
                      </c:pt>
                      <c:pt idx="1">
                        <c:v>4.8</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0.01</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extLst>
                  <c:ext xmlns:c16="http://schemas.microsoft.com/office/drawing/2014/chart" uri="{C3380CC4-5D6E-409C-BE32-E72D297353CC}">
                    <c16:uniqueId val="{00000002-744F-424F-B093-768B1DB233DB}"/>
                  </c:ext>
                </c:extLst>
              </c15:ser>
            </c15:filteredBarSeries>
          </c:ext>
        </c:extLst>
      </c:barChart>
      <c:catAx>
        <c:axId val="4468119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446803336"/>
        <c:crosses val="autoZero"/>
        <c:auto val="1"/>
        <c:lblAlgn val="ctr"/>
        <c:lblOffset val="100"/>
        <c:noMultiLvlLbl val="0"/>
      </c:catAx>
      <c:valAx>
        <c:axId val="446803336"/>
        <c:scaling>
          <c:orientation val="minMax"/>
        </c:scaling>
        <c:delete val="0"/>
        <c:axPos val="l"/>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681197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GB"/>
              <a:t>Expected volume of lost load (GWh)</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2"/>
          <c:order val="1"/>
          <c:tx>
            <c:v>2035/36</c:v>
          </c:tx>
          <c:spPr>
            <a:solidFill>
              <a:schemeClr val="accent3"/>
            </a:solidFill>
            <a:ln>
              <a:noFill/>
            </a:ln>
            <a:effectLst/>
          </c:spPr>
          <c:invertIfNegative val="0"/>
          <c:dLbls>
            <c:delete val="1"/>
          </c:dLbls>
          <c:cat>
            <c:strRef>
              <c:f>'P1.Adequacy_Results'!$C$9:$C$42</c:f>
              <c:strCache>
                <c:ptCount val="34"/>
                <c:pt idx="0">
                  <c:v>1984/85</c:v>
                </c:pt>
                <c:pt idx="1">
                  <c:v>1985/86</c:v>
                </c:pt>
                <c:pt idx="2">
                  <c:v>1986/87</c:v>
                </c:pt>
                <c:pt idx="3">
                  <c:v>1987/88</c:v>
                </c:pt>
                <c:pt idx="4">
                  <c:v>1988/89</c:v>
                </c:pt>
                <c:pt idx="5">
                  <c:v>1989/90</c:v>
                </c:pt>
                <c:pt idx="6">
                  <c:v>1990/91</c:v>
                </c:pt>
                <c:pt idx="7">
                  <c:v>1991/92</c:v>
                </c:pt>
                <c:pt idx="8">
                  <c:v>1992/93</c:v>
                </c:pt>
                <c:pt idx="9">
                  <c:v>1993/94</c:v>
                </c:pt>
                <c:pt idx="10">
                  <c:v>1994/95</c:v>
                </c:pt>
                <c:pt idx="11">
                  <c:v>1995/96</c:v>
                </c:pt>
                <c:pt idx="12">
                  <c:v>1996/97</c:v>
                </c:pt>
                <c:pt idx="13">
                  <c:v>1997/98</c:v>
                </c:pt>
                <c:pt idx="14">
                  <c:v>1998/99</c:v>
                </c:pt>
                <c:pt idx="15">
                  <c:v>1999/2000</c:v>
                </c:pt>
                <c:pt idx="16">
                  <c:v>2000/01</c:v>
                </c:pt>
                <c:pt idx="17">
                  <c:v>2001/02</c:v>
                </c:pt>
                <c:pt idx="18">
                  <c:v>2002/03</c:v>
                </c:pt>
                <c:pt idx="19">
                  <c:v>2003/04</c:v>
                </c:pt>
                <c:pt idx="20">
                  <c:v>2004/05</c:v>
                </c:pt>
                <c:pt idx="21">
                  <c:v>2005/06</c:v>
                </c:pt>
                <c:pt idx="22">
                  <c:v>2006/07</c:v>
                </c:pt>
                <c:pt idx="23">
                  <c:v>2007/08</c:v>
                </c:pt>
                <c:pt idx="24">
                  <c:v>2008/09</c:v>
                </c:pt>
                <c:pt idx="25">
                  <c:v>2009/10</c:v>
                </c:pt>
                <c:pt idx="26">
                  <c:v>2010/11</c:v>
                </c:pt>
                <c:pt idx="27">
                  <c:v>2011/12</c:v>
                </c:pt>
                <c:pt idx="28">
                  <c:v>2012/13</c:v>
                </c:pt>
                <c:pt idx="29">
                  <c:v>2013/14</c:v>
                </c:pt>
                <c:pt idx="30">
                  <c:v>2014/15</c:v>
                </c:pt>
                <c:pt idx="31">
                  <c:v>2015/16</c:v>
                </c:pt>
                <c:pt idx="32">
                  <c:v>2016/17</c:v>
                </c:pt>
                <c:pt idx="33">
                  <c:v>2017/18</c:v>
                </c:pt>
              </c:strCache>
            </c:strRef>
          </c:cat>
          <c:val>
            <c:numRef>
              <c:f>'P5.Adequacy_Results'!$E$9:$E$42</c:f>
              <c:numCache>
                <c:formatCode>General</c:formatCode>
                <c:ptCount val="34"/>
                <c:pt idx="0">
                  <c:v>0</c:v>
                </c:pt>
                <c:pt idx="1">
                  <c:v>56.74</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0.92</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extLst>
            <c:ext xmlns:c16="http://schemas.microsoft.com/office/drawing/2014/chart" uri="{C3380CC4-5D6E-409C-BE32-E72D297353CC}">
              <c16:uniqueId val="{00000000-B547-4F53-B872-46F8DBAE7674}"/>
            </c:ext>
          </c:extLst>
        </c:ser>
        <c:ser>
          <c:idx val="0"/>
          <c:order val="2"/>
          <c:tx>
            <c:v>2040/41</c:v>
          </c:tx>
          <c:spPr>
            <a:solidFill>
              <a:schemeClr val="accent1"/>
            </a:solidFill>
            <a:ln>
              <a:noFill/>
            </a:ln>
            <a:effectLst/>
          </c:spPr>
          <c:invertIfNegative val="0"/>
          <c:dLbls>
            <c:delete val="1"/>
          </c:dLbls>
          <c:cat>
            <c:strRef>
              <c:f>'P1.Adequacy_Results'!$C$9:$C$42</c:f>
              <c:strCache>
                <c:ptCount val="34"/>
                <c:pt idx="0">
                  <c:v>1984/85</c:v>
                </c:pt>
                <c:pt idx="1">
                  <c:v>1985/86</c:v>
                </c:pt>
                <c:pt idx="2">
                  <c:v>1986/87</c:v>
                </c:pt>
                <c:pt idx="3">
                  <c:v>1987/88</c:v>
                </c:pt>
                <c:pt idx="4">
                  <c:v>1988/89</c:v>
                </c:pt>
                <c:pt idx="5">
                  <c:v>1989/90</c:v>
                </c:pt>
                <c:pt idx="6">
                  <c:v>1990/91</c:v>
                </c:pt>
                <c:pt idx="7">
                  <c:v>1991/92</c:v>
                </c:pt>
                <c:pt idx="8">
                  <c:v>1992/93</c:v>
                </c:pt>
                <c:pt idx="9">
                  <c:v>1993/94</c:v>
                </c:pt>
                <c:pt idx="10">
                  <c:v>1994/95</c:v>
                </c:pt>
                <c:pt idx="11">
                  <c:v>1995/96</c:v>
                </c:pt>
                <c:pt idx="12">
                  <c:v>1996/97</c:v>
                </c:pt>
                <c:pt idx="13">
                  <c:v>1997/98</c:v>
                </c:pt>
                <c:pt idx="14">
                  <c:v>1998/99</c:v>
                </c:pt>
                <c:pt idx="15">
                  <c:v>1999/2000</c:v>
                </c:pt>
                <c:pt idx="16">
                  <c:v>2000/01</c:v>
                </c:pt>
                <c:pt idx="17">
                  <c:v>2001/02</c:v>
                </c:pt>
                <c:pt idx="18">
                  <c:v>2002/03</c:v>
                </c:pt>
                <c:pt idx="19">
                  <c:v>2003/04</c:v>
                </c:pt>
                <c:pt idx="20">
                  <c:v>2004/05</c:v>
                </c:pt>
                <c:pt idx="21">
                  <c:v>2005/06</c:v>
                </c:pt>
                <c:pt idx="22">
                  <c:v>2006/07</c:v>
                </c:pt>
                <c:pt idx="23">
                  <c:v>2007/08</c:v>
                </c:pt>
                <c:pt idx="24">
                  <c:v>2008/09</c:v>
                </c:pt>
                <c:pt idx="25">
                  <c:v>2009/10</c:v>
                </c:pt>
                <c:pt idx="26">
                  <c:v>2010/11</c:v>
                </c:pt>
                <c:pt idx="27">
                  <c:v>2011/12</c:v>
                </c:pt>
                <c:pt idx="28">
                  <c:v>2012/13</c:v>
                </c:pt>
                <c:pt idx="29">
                  <c:v>2013/14</c:v>
                </c:pt>
                <c:pt idx="30">
                  <c:v>2014/15</c:v>
                </c:pt>
                <c:pt idx="31">
                  <c:v>2015/16</c:v>
                </c:pt>
                <c:pt idx="32">
                  <c:v>2016/17</c:v>
                </c:pt>
                <c:pt idx="33">
                  <c:v>2017/18</c:v>
                </c:pt>
              </c:strCache>
            </c:strRef>
          </c:cat>
          <c:val>
            <c:numRef>
              <c:f>'P5.Adequacy_Results'!$E$43:$E$76</c:f>
              <c:numCache>
                <c:formatCode>General</c:formatCode>
                <c:ptCount val="34"/>
                <c:pt idx="0">
                  <c:v>0</c:v>
                </c:pt>
                <c:pt idx="1">
                  <c:v>79.8</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extLst>
            <c:ext xmlns:c16="http://schemas.microsoft.com/office/drawing/2014/chart" uri="{C3380CC4-5D6E-409C-BE32-E72D297353CC}">
              <c16:uniqueId val="{00000001-B547-4F53-B872-46F8DBAE7674}"/>
            </c:ext>
          </c:extLst>
        </c:ser>
        <c:dLbls>
          <c:dLblPos val="outEnd"/>
          <c:showLegendKey val="0"/>
          <c:showVal val="1"/>
          <c:showCatName val="0"/>
          <c:showSerName val="0"/>
          <c:showPercent val="0"/>
          <c:showBubbleSize val="0"/>
        </c:dLbls>
        <c:gapWidth val="444"/>
        <c:overlap val="-90"/>
        <c:axId val="446811976"/>
        <c:axId val="446803336"/>
        <c:extLst>
          <c:ext xmlns:c15="http://schemas.microsoft.com/office/drawing/2012/chart" uri="{02D57815-91ED-43cb-92C2-25804820EDAC}">
            <c15:filteredBarSeries>
              <c15:ser>
                <c:idx val="1"/>
                <c:order val="0"/>
                <c:tx>
                  <c:v>2030/31</c:v>
                </c:tx>
                <c:spPr>
                  <a:solidFill>
                    <a:schemeClr val="accent2"/>
                  </a:solidFill>
                  <a:ln>
                    <a:noFill/>
                  </a:ln>
                  <a:effectLst/>
                </c:spPr>
                <c:invertIfNegative val="0"/>
                <c:dLbls>
                  <c:delete val="1"/>
                </c:dLbls>
                <c:cat>
                  <c:strRef>
                    <c:extLst>
                      <c:ext uri="{02D57815-91ED-43cb-92C2-25804820EDAC}">
                        <c15:formulaRef>
                          <c15:sqref>'P1.Adequacy_Results'!$C$9:$C$42</c15:sqref>
                        </c15:formulaRef>
                      </c:ext>
                    </c:extLst>
                    <c:strCache>
                      <c:ptCount val="34"/>
                      <c:pt idx="0">
                        <c:v>1984/85</c:v>
                      </c:pt>
                      <c:pt idx="1">
                        <c:v>1985/86</c:v>
                      </c:pt>
                      <c:pt idx="2">
                        <c:v>1986/87</c:v>
                      </c:pt>
                      <c:pt idx="3">
                        <c:v>1987/88</c:v>
                      </c:pt>
                      <c:pt idx="4">
                        <c:v>1988/89</c:v>
                      </c:pt>
                      <c:pt idx="5">
                        <c:v>1989/90</c:v>
                      </c:pt>
                      <c:pt idx="6">
                        <c:v>1990/91</c:v>
                      </c:pt>
                      <c:pt idx="7">
                        <c:v>1991/92</c:v>
                      </c:pt>
                      <c:pt idx="8">
                        <c:v>1992/93</c:v>
                      </c:pt>
                      <c:pt idx="9">
                        <c:v>1993/94</c:v>
                      </c:pt>
                      <c:pt idx="10">
                        <c:v>1994/95</c:v>
                      </c:pt>
                      <c:pt idx="11">
                        <c:v>1995/96</c:v>
                      </c:pt>
                      <c:pt idx="12">
                        <c:v>1996/97</c:v>
                      </c:pt>
                      <c:pt idx="13">
                        <c:v>1997/98</c:v>
                      </c:pt>
                      <c:pt idx="14">
                        <c:v>1998/99</c:v>
                      </c:pt>
                      <c:pt idx="15">
                        <c:v>1999/2000</c:v>
                      </c:pt>
                      <c:pt idx="16">
                        <c:v>2000/01</c:v>
                      </c:pt>
                      <c:pt idx="17">
                        <c:v>2001/02</c:v>
                      </c:pt>
                      <c:pt idx="18">
                        <c:v>2002/03</c:v>
                      </c:pt>
                      <c:pt idx="19">
                        <c:v>2003/04</c:v>
                      </c:pt>
                      <c:pt idx="20">
                        <c:v>2004/05</c:v>
                      </c:pt>
                      <c:pt idx="21">
                        <c:v>2005/06</c:v>
                      </c:pt>
                      <c:pt idx="22">
                        <c:v>2006/07</c:v>
                      </c:pt>
                      <c:pt idx="23">
                        <c:v>2007/08</c:v>
                      </c:pt>
                      <c:pt idx="24">
                        <c:v>2008/09</c:v>
                      </c:pt>
                      <c:pt idx="25">
                        <c:v>2009/10</c:v>
                      </c:pt>
                      <c:pt idx="26">
                        <c:v>2010/11</c:v>
                      </c:pt>
                      <c:pt idx="27">
                        <c:v>2011/12</c:v>
                      </c:pt>
                      <c:pt idx="28">
                        <c:v>2012/13</c:v>
                      </c:pt>
                      <c:pt idx="29">
                        <c:v>2013/14</c:v>
                      </c:pt>
                      <c:pt idx="30">
                        <c:v>2014/15</c:v>
                      </c:pt>
                      <c:pt idx="31">
                        <c:v>2015/16</c:v>
                      </c:pt>
                      <c:pt idx="32">
                        <c:v>2016/17</c:v>
                      </c:pt>
                      <c:pt idx="33">
                        <c:v>2017/18</c:v>
                      </c:pt>
                    </c:strCache>
                  </c:strRef>
                </c:cat>
                <c:val>
                  <c:numRef>
                    <c:extLst>
                      <c:ext uri="{02D57815-91ED-43cb-92C2-25804820EDAC}">
                        <c15:formulaRef>
                          <c15:sqref>'P4.Adequacy_Results'!$E$9:$E$42</c15:sqref>
                        </c15:formulaRef>
                      </c:ext>
                    </c:extLst>
                    <c:numCache>
                      <c:formatCode>General</c:formatCode>
                      <c:ptCount val="34"/>
                      <c:pt idx="0">
                        <c:v>0</c:v>
                      </c:pt>
                      <c:pt idx="1">
                        <c:v>37.57</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0.02</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extLst>
                  <c:ext xmlns:c16="http://schemas.microsoft.com/office/drawing/2014/chart" uri="{C3380CC4-5D6E-409C-BE32-E72D297353CC}">
                    <c16:uniqueId val="{00000002-B547-4F53-B872-46F8DBAE7674}"/>
                  </c:ext>
                </c:extLst>
              </c15:ser>
            </c15:filteredBarSeries>
          </c:ext>
        </c:extLst>
      </c:barChart>
      <c:catAx>
        <c:axId val="4468119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446803336"/>
        <c:crosses val="autoZero"/>
        <c:auto val="1"/>
        <c:lblAlgn val="ctr"/>
        <c:lblOffset val="100"/>
        <c:noMultiLvlLbl val="0"/>
      </c:catAx>
      <c:valAx>
        <c:axId val="446803336"/>
        <c:scaling>
          <c:orientation val="minMax"/>
        </c:scaling>
        <c:delete val="0"/>
        <c:axPos val="l"/>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681197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GB"/>
              <a:t>Portfolio 6: Capacity data</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'P6.Capacity_Data'!$L$6</c:f>
              <c:strCache>
                <c:ptCount val="1"/>
                <c:pt idx="0">
                  <c:v>2030/31 (GW)</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'P6.Capacity_Data'!$K$7:$K$21</c:f>
              <c:strCache>
                <c:ptCount val="15"/>
                <c:pt idx="0">
                  <c:v>Offshore wind</c:v>
                </c:pt>
                <c:pt idx="1">
                  <c:v>Onshore wind</c:v>
                </c:pt>
                <c:pt idx="2">
                  <c:v>Solar</c:v>
                </c:pt>
                <c:pt idx="3">
                  <c:v>Other renewables</c:v>
                </c:pt>
                <c:pt idx="4">
                  <c:v>Nuclear</c:v>
                </c:pt>
                <c:pt idx="5">
                  <c:v>Biomass+BECCS</c:v>
                </c:pt>
                <c:pt idx="6">
                  <c:v>Gas CCS</c:v>
                </c:pt>
                <c:pt idx="7">
                  <c:v>Unabated Gas: GT, CCGT &amp; GT CHP</c:v>
                </c:pt>
                <c:pt idx="8">
                  <c:v>Hydrogen-to-power</c:v>
                </c:pt>
                <c:pt idx="9">
                  <c:v>Batteries</c:v>
                </c:pt>
                <c:pt idx="10">
                  <c:v>Pumped hydro</c:v>
                </c:pt>
                <c:pt idx="11">
                  <c:v>Other LDES </c:v>
                </c:pt>
                <c:pt idx="12">
                  <c:v>Interconnectors</c:v>
                </c:pt>
                <c:pt idx="13">
                  <c:v>DSR</c:v>
                </c:pt>
                <c:pt idx="14">
                  <c:v>Max. Dynamic Demand Shifting</c:v>
                </c:pt>
              </c:strCache>
            </c:strRef>
          </c:cat>
          <c:val>
            <c:numRef>
              <c:f>'P6.Capacity_Data'!$L$7:$L$21</c:f>
              <c:numCache>
                <c:formatCode>0.0</c:formatCode>
                <c:ptCount val="15"/>
                <c:pt idx="0">
                  <c:v>43.1</c:v>
                </c:pt>
                <c:pt idx="1">
                  <c:v>27.3</c:v>
                </c:pt>
                <c:pt idx="2">
                  <c:v>47.4</c:v>
                </c:pt>
                <c:pt idx="3">
                  <c:v>5.5</c:v>
                </c:pt>
                <c:pt idx="4">
                  <c:v>4.0999999999999996</c:v>
                </c:pt>
                <c:pt idx="5">
                  <c:v>3.8</c:v>
                </c:pt>
                <c:pt idx="6">
                  <c:v>0.9</c:v>
                </c:pt>
                <c:pt idx="7">
                  <c:v>35</c:v>
                </c:pt>
                <c:pt idx="8">
                  <c:v>0</c:v>
                </c:pt>
                <c:pt idx="9">
                  <c:v>27</c:v>
                </c:pt>
                <c:pt idx="10">
                  <c:v>4</c:v>
                </c:pt>
                <c:pt idx="11">
                  <c:v>0</c:v>
                </c:pt>
                <c:pt idx="12">
                  <c:v>11.7</c:v>
                </c:pt>
                <c:pt idx="13">
                  <c:v>3.4</c:v>
                </c:pt>
                <c:pt idx="14">
                  <c:v>5.9</c:v>
                </c:pt>
              </c:numCache>
            </c:numRef>
          </c:val>
          <c:extLst>
            <c:ext xmlns:c16="http://schemas.microsoft.com/office/drawing/2014/chart" uri="{C3380CC4-5D6E-409C-BE32-E72D297353CC}">
              <c16:uniqueId val="{00000000-9024-47D7-805F-A91342FB13C1}"/>
            </c:ext>
          </c:extLst>
        </c:ser>
        <c:ser>
          <c:idx val="1"/>
          <c:order val="1"/>
          <c:tx>
            <c:strRef>
              <c:f>'P6.Capacity_Data'!$M$6</c:f>
              <c:strCache>
                <c:ptCount val="1"/>
                <c:pt idx="0">
                  <c:v>2035/36(GW)</c:v>
                </c:pt>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'P6.Capacity_Data'!$K$7:$K$21</c:f>
              <c:strCache>
                <c:ptCount val="15"/>
                <c:pt idx="0">
                  <c:v>Offshore wind</c:v>
                </c:pt>
                <c:pt idx="1">
                  <c:v>Onshore wind</c:v>
                </c:pt>
                <c:pt idx="2">
                  <c:v>Solar</c:v>
                </c:pt>
                <c:pt idx="3">
                  <c:v>Other renewables</c:v>
                </c:pt>
                <c:pt idx="4">
                  <c:v>Nuclear</c:v>
                </c:pt>
                <c:pt idx="5">
                  <c:v>Biomass+BECCS</c:v>
                </c:pt>
                <c:pt idx="6">
                  <c:v>Gas CCS</c:v>
                </c:pt>
                <c:pt idx="7">
                  <c:v>Unabated Gas: GT, CCGT &amp; GT CHP</c:v>
                </c:pt>
                <c:pt idx="8">
                  <c:v>Hydrogen-to-power</c:v>
                </c:pt>
                <c:pt idx="9">
                  <c:v>Batteries</c:v>
                </c:pt>
                <c:pt idx="10">
                  <c:v>Pumped hydro</c:v>
                </c:pt>
                <c:pt idx="11">
                  <c:v>Other LDES </c:v>
                </c:pt>
                <c:pt idx="12">
                  <c:v>Interconnectors</c:v>
                </c:pt>
                <c:pt idx="13">
                  <c:v>DSR</c:v>
                </c:pt>
                <c:pt idx="14">
                  <c:v>Max. Dynamic Demand Shifting</c:v>
                </c:pt>
              </c:strCache>
            </c:strRef>
          </c:cat>
          <c:val>
            <c:numRef>
              <c:f>'P6.Capacity_Data'!$M$7:$M$21</c:f>
              <c:numCache>
                <c:formatCode>0.0</c:formatCode>
                <c:ptCount val="15"/>
                <c:pt idx="0">
                  <c:v>60.3</c:v>
                </c:pt>
                <c:pt idx="1">
                  <c:v>31.2</c:v>
                </c:pt>
                <c:pt idx="2">
                  <c:v>63.8</c:v>
                </c:pt>
                <c:pt idx="3">
                  <c:v>5.2</c:v>
                </c:pt>
                <c:pt idx="4">
                  <c:v>5.8</c:v>
                </c:pt>
                <c:pt idx="5">
                  <c:v>2.8</c:v>
                </c:pt>
                <c:pt idx="6">
                  <c:v>3.9</c:v>
                </c:pt>
                <c:pt idx="7">
                  <c:v>27.2</c:v>
                </c:pt>
                <c:pt idx="8">
                  <c:v>10</c:v>
                </c:pt>
                <c:pt idx="9">
                  <c:v>38</c:v>
                </c:pt>
                <c:pt idx="10">
                  <c:v>6.6</c:v>
                </c:pt>
                <c:pt idx="11">
                  <c:v>2</c:v>
                </c:pt>
                <c:pt idx="12">
                  <c:v>11.7</c:v>
                </c:pt>
                <c:pt idx="13">
                  <c:v>4</c:v>
                </c:pt>
                <c:pt idx="14">
                  <c:v>15.5</c:v>
                </c:pt>
              </c:numCache>
            </c:numRef>
          </c:val>
          <c:extLst>
            <c:ext xmlns:c16="http://schemas.microsoft.com/office/drawing/2014/chart" uri="{C3380CC4-5D6E-409C-BE32-E72D297353CC}">
              <c16:uniqueId val="{00000001-9024-47D7-805F-A91342FB13C1}"/>
            </c:ext>
          </c:extLst>
        </c:ser>
        <c:ser>
          <c:idx val="2"/>
          <c:order val="2"/>
          <c:tx>
            <c:strRef>
              <c:f>'P6.Capacity_Data'!$N$6</c:f>
              <c:strCache>
                <c:ptCount val="1"/>
                <c:pt idx="0">
                  <c:v>2040/41 (GW)</c:v>
                </c:pt>
              </c:strCache>
            </c:strRef>
          </c:tx>
          <c:spPr>
            <a:solidFill>
              <a:schemeClr val="accent3"/>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'P6.Capacity_Data'!$K$7:$K$21</c:f>
              <c:strCache>
                <c:ptCount val="15"/>
                <c:pt idx="0">
                  <c:v>Offshore wind</c:v>
                </c:pt>
                <c:pt idx="1">
                  <c:v>Onshore wind</c:v>
                </c:pt>
                <c:pt idx="2">
                  <c:v>Solar</c:v>
                </c:pt>
                <c:pt idx="3">
                  <c:v>Other renewables</c:v>
                </c:pt>
                <c:pt idx="4">
                  <c:v>Nuclear</c:v>
                </c:pt>
                <c:pt idx="5">
                  <c:v>Biomass+BECCS</c:v>
                </c:pt>
                <c:pt idx="6">
                  <c:v>Gas CCS</c:v>
                </c:pt>
                <c:pt idx="7">
                  <c:v>Unabated Gas: GT, CCGT &amp; GT CHP</c:v>
                </c:pt>
                <c:pt idx="8">
                  <c:v>Hydrogen-to-power</c:v>
                </c:pt>
                <c:pt idx="9">
                  <c:v>Batteries</c:v>
                </c:pt>
                <c:pt idx="10">
                  <c:v>Pumped hydro</c:v>
                </c:pt>
                <c:pt idx="11">
                  <c:v>Other LDES </c:v>
                </c:pt>
                <c:pt idx="12">
                  <c:v>Interconnectors</c:v>
                </c:pt>
                <c:pt idx="13">
                  <c:v>DSR</c:v>
                </c:pt>
                <c:pt idx="14">
                  <c:v>Max. Dynamic Demand Shifting</c:v>
                </c:pt>
              </c:strCache>
            </c:strRef>
          </c:cat>
          <c:val>
            <c:numRef>
              <c:f>'P6.Capacity_Data'!$N$7:$N$21</c:f>
              <c:numCache>
                <c:formatCode>0.0</c:formatCode>
                <c:ptCount val="15"/>
                <c:pt idx="0">
                  <c:v>77.599999999999994</c:v>
                </c:pt>
                <c:pt idx="1">
                  <c:v>35.5</c:v>
                </c:pt>
                <c:pt idx="2">
                  <c:v>80.2</c:v>
                </c:pt>
                <c:pt idx="3">
                  <c:v>6.8</c:v>
                </c:pt>
                <c:pt idx="4">
                  <c:v>15.1</c:v>
                </c:pt>
                <c:pt idx="5">
                  <c:v>2.2999999999999998</c:v>
                </c:pt>
                <c:pt idx="6">
                  <c:v>6.9</c:v>
                </c:pt>
                <c:pt idx="7">
                  <c:v>10.6</c:v>
                </c:pt>
                <c:pt idx="8">
                  <c:v>20</c:v>
                </c:pt>
                <c:pt idx="9">
                  <c:v>38</c:v>
                </c:pt>
                <c:pt idx="10">
                  <c:v>11</c:v>
                </c:pt>
                <c:pt idx="11">
                  <c:v>7</c:v>
                </c:pt>
                <c:pt idx="12">
                  <c:v>11.7</c:v>
                </c:pt>
                <c:pt idx="13">
                  <c:v>6.6</c:v>
                </c:pt>
                <c:pt idx="14">
                  <c:v>30.2</c:v>
                </c:pt>
              </c:numCache>
            </c:numRef>
          </c:val>
          <c:extLst>
            <c:ext xmlns:c16="http://schemas.microsoft.com/office/drawing/2014/chart" uri="{C3380CC4-5D6E-409C-BE32-E72D297353CC}">
              <c16:uniqueId val="{00000002-9024-47D7-805F-A91342FB13C1}"/>
            </c:ext>
          </c:extLst>
        </c:ser>
        <c:dLbls>
          <c:dLblPos val="outEnd"/>
          <c:showLegendKey val="0"/>
          <c:showVal val="1"/>
          <c:showCatName val="0"/>
          <c:showSerName val="0"/>
          <c:showPercent val="0"/>
          <c:showBubbleSize val="0"/>
        </c:dLbls>
        <c:gapWidth val="444"/>
        <c:overlap val="-90"/>
        <c:axId val="1028179392"/>
        <c:axId val="1028181312"/>
      </c:barChart>
      <c:catAx>
        <c:axId val="10281793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1028181312"/>
        <c:crosses val="autoZero"/>
        <c:auto val="1"/>
        <c:lblAlgn val="ctr"/>
        <c:lblOffset val="100"/>
        <c:noMultiLvlLbl val="0"/>
      </c:catAx>
      <c:valAx>
        <c:axId val="1028181312"/>
        <c:scaling>
          <c:orientation val="minMax"/>
        </c:scaling>
        <c:delete val="1"/>
        <c:axPos val="l"/>
        <c:numFmt formatCode="0.0" sourceLinked="1"/>
        <c:majorTickMark val="none"/>
        <c:minorTickMark val="none"/>
        <c:tickLblPos val="nextTo"/>
        <c:crossAx val="10281793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US"/>
              <a:t>Stored capacity 2030 (GWh)</a:t>
            </a:r>
          </a:p>
        </c:rich>
      </c:tx>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'P6.Capacity_Data'!$L$25</c:f>
              <c:strCache>
                <c:ptCount val="1"/>
                <c:pt idx="0">
                  <c:v>2030/31 (GWh)</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5F5B-4542-AAB3-F2CBB17EC79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5F5B-4542-AAB3-F2CBB17EC79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5F5B-4542-AAB3-F2CBB17EC79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'P6.Capacity_Data'!$K$26:$K$28</c:f>
              <c:strCache>
                <c:ptCount val="3"/>
                <c:pt idx="0">
                  <c:v>Battery</c:v>
                </c:pt>
                <c:pt idx="1">
                  <c:v>LDES</c:v>
                </c:pt>
                <c:pt idx="2">
                  <c:v>Hydrogen</c:v>
                </c:pt>
              </c:strCache>
            </c:strRef>
          </c:cat>
          <c:val>
            <c:numRef>
              <c:f>'P6.Capacity_Data'!$L$26:$L$28</c:f>
              <c:numCache>
                <c:formatCode>General</c:formatCode>
                <c:ptCount val="3"/>
                <c:pt idx="0">
                  <c:v>62</c:v>
                </c:pt>
                <c:pt idx="1">
                  <c:v>34</c:v>
                </c:pt>
                <c:pt idx="2">
                  <c:v>0</c:v>
                </c:pt>
              </c:numCache>
            </c:numRef>
          </c:val>
          <c:extLst>
            <c:ext xmlns:c16="http://schemas.microsoft.com/office/drawing/2014/chart" uri="{C3380CC4-5D6E-409C-BE32-E72D297353CC}">
              <c16:uniqueId val="{00000000-2578-46B5-AA69-C3BB4953A2D7}"/>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US"/>
              <a:t>Stored capacity 2035 (GWh)</a:t>
            </a:r>
          </a:p>
        </c:rich>
      </c:tx>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'P6.Capacity_Data'!$M$25</c:f>
              <c:strCache>
                <c:ptCount val="1"/>
                <c:pt idx="0">
                  <c:v>2035/36 (GWh)</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60A2-4583-AAD8-7179004B8368}"/>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60A2-4583-AAD8-7179004B8368}"/>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60A2-4583-AAD8-7179004B8368}"/>
              </c:ext>
            </c:extLst>
          </c:dPt>
          <c:dLbls>
            <c:dLbl>
              <c:idx val="0"/>
              <c:layout>
                <c:manualLayout>
                  <c:x val="-2.8053296262310821E-2"/>
                  <c:y val="0.11717606221070091"/>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0A2-4583-AAD8-7179004B8368}"/>
                </c:ext>
              </c:extLst>
            </c:dLbl>
            <c:dLbl>
              <c:idx val="1"/>
              <c:layout>
                <c:manualLayout>
                  <c:x val="8.1737381920153392E-3"/>
                  <c:y val="0.12949925887866401"/>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0A2-4583-AAD8-7179004B836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'P6.Capacity_Data'!$K$26:$K$28</c:f>
              <c:strCache>
                <c:ptCount val="3"/>
                <c:pt idx="0">
                  <c:v>Battery</c:v>
                </c:pt>
                <c:pt idx="1">
                  <c:v>LDES</c:v>
                </c:pt>
                <c:pt idx="2">
                  <c:v>Hydrogen</c:v>
                </c:pt>
              </c:strCache>
            </c:strRef>
          </c:cat>
          <c:val>
            <c:numRef>
              <c:f>'P6.Capacity_Data'!$M$26:$M$28</c:f>
              <c:numCache>
                <c:formatCode>General</c:formatCode>
                <c:ptCount val="3"/>
                <c:pt idx="0">
                  <c:v>106</c:v>
                </c:pt>
                <c:pt idx="1">
                  <c:v>253</c:v>
                </c:pt>
                <c:pt idx="2">
                  <c:v>6000</c:v>
                </c:pt>
              </c:numCache>
            </c:numRef>
          </c:val>
          <c:extLst>
            <c:ext xmlns:c16="http://schemas.microsoft.com/office/drawing/2014/chart" uri="{C3380CC4-5D6E-409C-BE32-E72D297353CC}">
              <c16:uniqueId val="{00000000-09BE-4A06-BA3F-1DA077132EF0}"/>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US"/>
              <a:t>Stored capacity 2040 (GWh)</a:t>
            </a:r>
          </a:p>
        </c:rich>
      </c:tx>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'P6.Capacity_Data'!$N$25</c:f>
              <c:strCache>
                <c:ptCount val="1"/>
                <c:pt idx="0">
                  <c:v>2040/41 (GWh)</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FCD8-4A93-B5D1-C58861240E06}"/>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FCD8-4A93-B5D1-C58861240E06}"/>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FCD8-4A93-B5D1-C58861240E06}"/>
              </c:ext>
            </c:extLst>
          </c:dPt>
          <c:dLbls>
            <c:dLbl>
              <c:idx val="0"/>
              <c:layout>
                <c:manualLayout>
                  <c:x val="-2.0243211910732844E-2"/>
                  <c:y val="0.1107777905329651"/>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CD8-4A93-B5D1-C58861240E06}"/>
                </c:ext>
              </c:extLst>
            </c:dLbl>
            <c:dLbl>
              <c:idx val="1"/>
              <c:layout>
                <c:manualLayout>
                  <c:x val="2.0224598612559198E-3"/>
                  <c:y val="0.19396897657490175"/>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CD8-4A93-B5D1-C58861240E0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'P6.Capacity_Data'!$K$26:$K$28</c:f>
              <c:strCache>
                <c:ptCount val="3"/>
                <c:pt idx="0">
                  <c:v>Battery</c:v>
                </c:pt>
                <c:pt idx="1">
                  <c:v>LDES</c:v>
                </c:pt>
                <c:pt idx="2">
                  <c:v>Hydrogen</c:v>
                </c:pt>
              </c:strCache>
            </c:strRef>
          </c:cat>
          <c:val>
            <c:numRef>
              <c:f>'P6.Capacity_Data'!$N$26:$N$28</c:f>
              <c:numCache>
                <c:formatCode>General</c:formatCode>
                <c:ptCount val="3"/>
                <c:pt idx="0">
                  <c:v>106</c:v>
                </c:pt>
                <c:pt idx="1">
                  <c:v>704</c:v>
                </c:pt>
                <c:pt idx="2">
                  <c:v>16000</c:v>
                </c:pt>
              </c:numCache>
            </c:numRef>
          </c:val>
          <c:extLst>
            <c:ext xmlns:c16="http://schemas.microsoft.com/office/drawing/2014/chart" uri="{C3380CC4-5D6E-409C-BE32-E72D297353CC}">
              <c16:uniqueId val="{00000000-AEEF-42D4-8B81-902751829891}"/>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US"/>
              <a:t>Stored capacity 2040 (GWh)</a:t>
            </a:r>
          </a:p>
        </c:rich>
      </c:tx>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Starting_Point.Capacity_Data!$N$25</c:f>
              <c:strCache>
                <c:ptCount val="1"/>
                <c:pt idx="0">
                  <c:v>2040/41 (GWh)</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6033-4625-8200-BEE51AACCD5A}"/>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09BA-4307-907B-90AFDFBC4FE5}"/>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09BA-4307-907B-90AFDFBC4FE5}"/>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Starting_Point.Capacity_Data!$K$26:$K$28</c:f>
              <c:strCache>
                <c:ptCount val="3"/>
                <c:pt idx="0">
                  <c:v>Battery</c:v>
                </c:pt>
                <c:pt idx="1">
                  <c:v>LDES</c:v>
                </c:pt>
                <c:pt idx="2">
                  <c:v>Hydrogen</c:v>
                </c:pt>
              </c:strCache>
            </c:strRef>
          </c:cat>
          <c:val>
            <c:numRef>
              <c:f>Starting_Point.Capacity_Data!$N$26:$N$28</c:f>
              <c:numCache>
                <c:formatCode>General</c:formatCode>
                <c:ptCount val="3"/>
                <c:pt idx="0">
                  <c:v>37</c:v>
                </c:pt>
                <c:pt idx="1">
                  <c:v>28</c:v>
                </c:pt>
                <c:pt idx="2">
                  <c:v>0</c:v>
                </c:pt>
              </c:numCache>
            </c:numRef>
          </c:val>
          <c:extLst>
            <c:ext xmlns:c16="http://schemas.microsoft.com/office/drawing/2014/chart" uri="{C3380CC4-5D6E-409C-BE32-E72D297353CC}">
              <c16:uniqueId val="{00000000-6033-4625-8200-BEE51AACCD5A}"/>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GB"/>
              <a:t>Expected hours of lost load (h/year)</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2"/>
          <c:order val="1"/>
          <c:tx>
            <c:v>2035/36</c:v>
          </c:tx>
          <c:spPr>
            <a:solidFill>
              <a:schemeClr val="accent3"/>
            </a:solidFill>
            <a:ln>
              <a:noFill/>
            </a:ln>
            <a:effectLst/>
          </c:spPr>
          <c:invertIfNegative val="0"/>
          <c:dLbls>
            <c:delete val="1"/>
          </c:dLbls>
          <c:cat>
            <c:strRef>
              <c:f>'P1.Adequacy_Results'!$C$9:$C$42</c:f>
              <c:strCache>
                <c:ptCount val="34"/>
                <c:pt idx="0">
                  <c:v>1984/85</c:v>
                </c:pt>
                <c:pt idx="1">
                  <c:v>1985/86</c:v>
                </c:pt>
                <c:pt idx="2">
                  <c:v>1986/87</c:v>
                </c:pt>
                <c:pt idx="3">
                  <c:v>1987/88</c:v>
                </c:pt>
                <c:pt idx="4">
                  <c:v>1988/89</c:v>
                </c:pt>
                <c:pt idx="5">
                  <c:v>1989/90</c:v>
                </c:pt>
                <c:pt idx="6">
                  <c:v>1990/91</c:v>
                </c:pt>
                <c:pt idx="7">
                  <c:v>1991/92</c:v>
                </c:pt>
                <c:pt idx="8">
                  <c:v>1992/93</c:v>
                </c:pt>
                <c:pt idx="9">
                  <c:v>1993/94</c:v>
                </c:pt>
                <c:pt idx="10">
                  <c:v>1994/95</c:v>
                </c:pt>
                <c:pt idx="11">
                  <c:v>1995/96</c:v>
                </c:pt>
                <c:pt idx="12">
                  <c:v>1996/97</c:v>
                </c:pt>
                <c:pt idx="13">
                  <c:v>1997/98</c:v>
                </c:pt>
                <c:pt idx="14">
                  <c:v>1998/99</c:v>
                </c:pt>
                <c:pt idx="15">
                  <c:v>1999/2000</c:v>
                </c:pt>
                <c:pt idx="16">
                  <c:v>2000/01</c:v>
                </c:pt>
                <c:pt idx="17">
                  <c:v>2001/02</c:v>
                </c:pt>
                <c:pt idx="18">
                  <c:v>2002/03</c:v>
                </c:pt>
                <c:pt idx="19">
                  <c:v>2003/04</c:v>
                </c:pt>
                <c:pt idx="20">
                  <c:v>2004/05</c:v>
                </c:pt>
                <c:pt idx="21">
                  <c:v>2005/06</c:v>
                </c:pt>
                <c:pt idx="22">
                  <c:v>2006/07</c:v>
                </c:pt>
                <c:pt idx="23">
                  <c:v>2007/08</c:v>
                </c:pt>
                <c:pt idx="24">
                  <c:v>2008/09</c:v>
                </c:pt>
                <c:pt idx="25">
                  <c:v>2009/10</c:v>
                </c:pt>
                <c:pt idx="26">
                  <c:v>2010/11</c:v>
                </c:pt>
                <c:pt idx="27">
                  <c:v>2011/12</c:v>
                </c:pt>
                <c:pt idx="28">
                  <c:v>2012/13</c:v>
                </c:pt>
                <c:pt idx="29">
                  <c:v>2013/14</c:v>
                </c:pt>
                <c:pt idx="30">
                  <c:v>2014/15</c:v>
                </c:pt>
                <c:pt idx="31">
                  <c:v>2015/16</c:v>
                </c:pt>
                <c:pt idx="32">
                  <c:v>2016/17</c:v>
                </c:pt>
                <c:pt idx="33">
                  <c:v>2017/18</c:v>
                </c:pt>
              </c:strCache>
            </c:strRef>
          </c:cat>
          <c:val>
            <c:numRef>
              <c:f>'P6.Adequacy_Results'!$D$9:$D$42</c:f>
              <c:numCache>
                <c:formatCode>General</c:formatCode>
                <c:ptCount val="34"/>
                <c:pt idx="0">
                  <c:v>0.24</c:v>
                </c:pt>
                <c:pt idx="1">
                  <c:v>6.34</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0.23</c:v>
                </c:pt>
                <c:pt idx="17">
                  <c:v>0</c:v>
                </c:pt>
                <c:pt idx="18">
                  <c:v>0</c:v>
                </c:pt>
                <c:pt idx="19">
                  <c:v>0</c:v>
                </c:pt>
                <c:pt idx="20">
                  <c:v>0</c:v>
                </c:pt>
                <c:pt idx="21">
                  <c:v>0.06</c:v>
                </c:pt>
                <c:pt idx="22">
                  <c:v>0</c:v>
                </c:pt>
                <c:pt idx="23">
                  <c:v>0</c:v>
                </c:pt>
                <c:pt idx="24">
                  <c:v>0</c:v>
                </c:pt>
                <c:pt idx="25">
                  <c:v>0</c:v>
                </c:pt>
                <c:pt idx="26">
                  <c:v>0</c:v>
                </c:pt>
                <c:pt idx="27">
                  <c:v>0</c:v>
                </c:pt>
                <c:pt idx="28">
                  <c:v>0</c:v>
                </c:pt>
                <c:pt idx="29">
                  <c:v>0</c:v>
                </c:pt>
                <c:pt idx="30">
                  <c:v>0</c:v>
                </c:pt>
                <c:pt idx="31">
                  <c:v>0</c:v>
                </c:pt>
                <c:pt idx="32">
                  <c:v>0</c:v>
                </c:pt>
                <c:pt idx="33">
                  <c:v>0</c:v>
                </c:pt>
              </c:numCache>
            </c:numRef>
          </c:val>
          <c:extLst>
            <c:ext xmlns:c16="http://schemas.microsoft.com/office/drawing/2014/chart" uri="{C3380CC4-5D6E-409C-BE32-E72D297353CC}">
              <c16:uniqueId val="{00000000-3398-4902-A32C-79FC6A609DA8}"/>
            </c:ext>
          </c:extLst>
        </c:ser>
        <c:ser>
          <c:idx val="0"/>
          <c:order val="2"/>
          <c:tx>
            <c:v>2040/41</c:v>
          </c:tx>
          <c:spPr>
            <a:solidFill>
              <a:schemeClr val="accent1"/>
            </a:solidFill>
            <a:ln>
              <a:noFill/>
            </a:ln>
            <a:effectLst/>
          </c:spPr>
          <c:invertIfNegative val="0"/>
          <c:dLbls>
            <c:delete val="1"/>
          </c:dLbls>
          <c:cat>
            <c:strRef>
              <c:f>'P1.Adequacy_Results'!$C$9:$C$42</c:f>
              <c:strCache>
                <c:ptCount val="34"/>
                <c:pt idx="0">
                  <c:v>1984/85</c:v>
                </c:pt>
                <c:pt idx="1">
                  <c:v>1985/86</c:v>
                </c:pt>
                <c:pt idx="2">
                  <c:v>1986/87</c:v>
                </c:pt>
                <c:pt idx="3">
                  <c:v>1987/88</c:v>
                </c:pt>
                <c:pt idx="4">
                  <c:v>1988/89</c:v>
                </c:pt>
                <c:pt idx="5">
                  <c:v>1989/90</c:v>
                </c:pt>
                <c:pt idx="6">
                  <c:v>1990/91</c:v>
                </c:pt>
                <c:pt idx="7">
                  <c:v>1991/92</c:v>
                </c:pt>
                <c:pt idx="8">
                  <c:v>1992/93</c:v>
                </c:pt>
                <c:pt idx="9">
                  <c:v>1993/94</c:v>
                </c:pt>
                <c:pt idx="10">
                  <c:v>1994/95</c:v>
                </c:pt>
                <c:pt idx="11">
                  <c:v>1995/96</c:v>
                </c:pt>
                <c:pt idx="12">
                  <c:v>1996/97</c:v>
                </c:pt>
                <c:pt idx="13">
                  <c:v>1997/98</c:v>
                </c:pt>
                <c:pt idx="14">
                  <c:v>1998/99</c:v>
                </c:pt>
                <c:pt idx="15">
                  <c:v>1999/2000</c:v>
                </c:pt>
                <c:pt idx="16">
                  <c:v>2000/01</c:v>
                </c:pt>
                <c:pt idx="17">
                  <c:v>2001/02</c:v>
                </c:pt>
                <c:pt idx="18">
                  <c:v>2002/03</c:v>
                </c:pt>
                <c:pt idx="19">
                  <c:v>2003/04</c:v>
                </c:pt>
                <c:pt idx="20">
                  <c:v>2004/05</c:v>
                </c:pt>
                <c:pt idx="21">
                  <c:v>2005/06</c:v>
                </c:pt>
                <c:pt idx="22">
                  <c:v>2006/07</c:v>
                </c:pt>
                <c:pt idx="23">
                  <c:v>2007/08</c:v>
                </c:pt>
                <c:pt idx="24">
                  <c:v>2008/09</c:v>
                </c:pt>
                <c:pt idx="25">
                  <c:v>2009/10</c:v>
                </c:pt>
                <c:pt idx="26">
                  <c:v>2010/11</c:v>
                </c:pt>
                <c:pt idx="27">
                  <c:v>2011/12</c:v>
                </c:pt>
                <c:pt idx="28">
                  <c:v>2012/13</c:v>
                </c:pt>
                <c:pt idx="29">
                  <c:v>2013/14</c:v>
                </c:pt>
                <c:pt idx="30">
                  <c:v>2014/15</c:v>
                </c:pt>
                <c:pt idx="31">
                  <c:v>2015/16</c:v>
                </c:pt>
                <c:pt idx="32">
                  <c:v>2016/17</c:v>
                </c:pt>
                <c:pt idx="33">
                  <c:v>2017/18</c:v>
                </c:pt>
              </c:strCache>
            </c:strRef>
          </c:cat>
          <c:val>
            <c:numRef>
              <c:f>'P6.Adequacy_Results'!$D$43:$D$76</c:f>
              <c:numCache>
                <c:formatCode>General</c:formatCode>
                <c:ptCount val="34"/>
                <c:pt idx="0">
                  <c:v>0</c:v>
                </c:pt>
                <c:pt idx="1">
                  <c:v>6.78</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extLst>
            <c:ext xmlns:c16="http://schemas.microsoft.com/office/drawing/2014/chart" uri="{C3380CC4-5D6E-409C-BE32-E72D297353CC}">
              <c16:uniqueId val="{00000001-3398-4902-A32C-79FC6A609DA8}"/>
            </c:ext>
          </c:extLst>
        </c:ser>
        <c:dLbls>
          <c:dLblPos val="outEnd"/>
          <c:showLegendKey val="0"/>
          <c:showVal val="1"/>
          <c:showCatName val="0"/>
          <c:showSerName val="0"/>
          <c:showPercent val="0"/>
          <c:showBubbleSize val="0"/>
        </c:dLbls>
        <c:gapWidth val="444"/>
        <c:overlap val="-90"/>
        <c:axId val="446811976"/>
        <c:axId val="446803336"/>
        <c:extLst>
          <c:ext xmlns:c15="http://schemas.microsoft.com/office/drawing/2012/chart" uri="{02D57815-91ED-43cb-92C2-25804820EDAC}">
            <c15:filteredBarSeries>
              <c15:ser>
                <c:idx val="1"/>
                <c:order val="0"/>
                <c:tx>
                  <c:v>2030/31</c:v>
                </c:tx>
                <c:spPr>
                  <a:solidFill>
                    <a:schemeClr val="accent2"/>
                  </a:solidFill>
                  <a:ln>
                    <a:noFill/>
                  </a:ln>
                  <a:effectLst/>
                </c:spPr>
                <c:invertIfNegative val="0"/>
                <c:dLbls>
                  <c:delete val="1"/>
                </c:dLbls>
                <c:cat>
                  <c:strRef>
                    <c:extLst>
                      <c:ext uri="{02D57815-91ED-43cb-92C2-25804820EDAC}">
                        <c15:formulaRef>
                          <c15:sqref>'P1.Adequacy_Results'!$C$9:$C$42</c15:sqref>
                        </c15:formulaRef>
                      </c:ext>
                    </c:extLst>
                    <c:strCache>
                      <c:ptCount val="34"/>
                      <c:pt idx="0">
                        <c:v>1984/85</c:v>
                      </c:pt>
                      <c:pt idx="1">
                        <c:v>1985/86</c:v>
                      </c:pt>
                      <c:pt idx="2">
                        <c:v>1986/87</c:v>
                      </c:pt>
                      <c:pt idx="3">
                        <c:v>1987/88</c:v>
                      </c:pt>
                      <c:pt idx="4">
                        <c:v>1988/89</c:v>
                      </c:pt>
                      <c:pt idx="5">
                        <c:v>1989/90</c:v>
                      </c:pt>
                      <c:pt idx="6">
                        <c:v>1990/91</c:v>
                      </c:pt>
                      <c:pt idx="7">
                        <c:v>1991/92</c:v>
                      </c:pt>
                      <c:pt idx="8">
                        <c:v>1992/93</c:v>
                      </c:pt>
                      <c:pt idx="9">
                        <c:v>1993/94</c:v>
                      </c:pt>
                      <c:pt idx="10">
                        <c:v>1994/95</c:v>
                      </c:pt>
                      <c:pt idx="11">
                        <c:v>1995/96</c:v>
                      </c:pt>
                      <c:pt idx="12">
                        <c:v>1996/97</c:v>
                      </c:pt>
                      <c:pt idx="13">
                        <c:v>1997/98</c:v>
                      </c:pt>
                      <c:pt idx="14">
                        <c:v>1998/99</c:v>
                      </c:pt>
                      <c:pt idx="15">
                        <c:v>1999/2000</c:v>
                      </c:pt>
                      <c:pt idx="16">
                        <c:v>2000/01</c:v>
                      </c:pt>
                      <c:pt idx="17">
                        <c:v>2001/02</c:v>
                      </c:pt>
                      <c:pt idx="18">
                        <c:v>2002/03</c:v>
                      </c:pt>
                      <c:pt idx="19">
                        <c:v>2003/04</c:v>
                      </c:pt>
                      <c:pt idx="20">
                        <c:v>2004/05</c:v>
                      </c:pt>
                      <c:pt idx="21">
                        <c:v>2005/06</c:v>
                      </c:pt>
                      <c:pt idx="22">
                        <c:v>2006/07</c:v>
                      </c:pt>
                      <c:pt idx="23">
                        <c:v>2007/08</c:v>
                      </c:pt>
                      <c:pt idx="24">
                        <c:v>2008/09</c:v>
                      </c:pt>
                      <c:pt idx="25">
                        <c:v>2009/10</c:v>
                      </c:pt>
                      <c:pt idx="26">
                        <c:v>2010/11</c:v>
                      </c:pt>
                      <c:pt idx="27">
                        <c:v>2011/12</c:v>
                      </c:pt>
                      <c:pt idx="28">
                        <c:v>2012/13</c:v>
                      </c:pt>
                      <c:pt idx="29">
                        <c:v>2013/14</c:v>
                      </c:pt>
                      <c:pt idx="30">
                        <c:v>2014/15</c:v>
                      </c:pt>
                      <c:pt idx="31">
                        <c:v>2015/16</c:v>
                      </c:pt>
                      <c:pt idx="32">
                        <c:v>2016/17</c:v>
                      </c:pt>
                      <c:pt idx="33">
                        <c:v>2017/18</c:v>
                      </c:pt>
                    </c:strCache>
                  </c:strRef>
                </c:cat>
                <c:val>
                  <c:numRef>
                    <c:extLst>
                      <c:ext uri="{02D57815-91ED-43cb-92C2-25804820EDAC}">
                        <c15:formulaRef>
                          <c15:sqref>'P4.Adequacy_Results'!$D$9:$D$42</c15:sqref>
                        </c15:formulaRef>
                      </c:ext>
                    </c:extLst>
                    <c:numCache>
                      <c:formatCode>General</c:formatCode>
                      <c:ptCount val="34"/>
                      <c:pt idx="0">
                        <c:v>0</c:v>
                      </c:pt>
                      <c:pt idx="1">
                        <c:v>4.8</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0.01</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extLst>
                  <c:ext xmlns:c16="http://schemas.microsoft.com/office/drawing/2014/chart" uri="{C3380CC4-5D6E-409C-BE32-E72D297353CC}">
                    <c16:uniqueId val="{00000002-3398-4902-A32C-79FC6A609DA8}"/>
                  </c:ext>
                </c:extLst>
              </c15:ser>
            </c15:filteredBarSeries>
          </c:ext>
        </c:extLst>
      </c:barChart>
      <c:catAx>
        <c:axId val="4468119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446803336"/>
        <c:crosses val="autoZero"/>
        <c:auto val="1"/>
        <c:lblAlgn val="ctr"/>
        <c:lblOffset val="100"/>
        <c:noMultiLvlLbl val="0"/>
      </c:catAx>
      <c:valAx>
        <c:axId val="446803336"/>
        <c:scaling>
          <c:orientation val="minMax"/>
        </c:scaling>
        <c:delete val="0"/>
        <c:axPos val="l"/>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681197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GB"/>
              <a:t>Expected volume of lost load (GWh)</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2"/>
          <c:order val="1"/>
          <c:tx>
            <c:v>2035/36</c:v>
          </c:tx>
          <c:spPr>
            <a:solidFill>
              <a:schemeClr val="accent3"/>
            </a:solidFill>
            <a:ln>
              <a:noFill/>
            </a:ln>
            <a:effectLst/>
          </c:spPr>
          <c:invertIfNegative val="0"/>
          <c:dLbls>
            <c:delete val="1"/>
          </c:dLbls>
          <c:cat>
            <c:strRef>
              <c:f>'P1.Adequacy_Results'!$C$9:$C$42</c:f>
              <c:strCache>
                <c:ptCount val="34"/>
                <c:pt idx="0">
                  <c:v>1984/85</c:v>
                </c:pt>
                <c:pt idx="1">
                  <c:v>1985/86</c:v>
                </c:pt>
                <c:pt idx="2">
                  <c:v>1986/87</c:v>
                </c:pt>
                <c:pt idx="3">
                  <c:v>1987/88</c:v>
                </c:pt>
                <c:pt idx="4">
                  <c:v>1988/89</c:v>
                </c:pt>
                <c:pt idx="5">
                  <c:v>1989/90</c:v>
                </c:pt>
                <c:pt idx="6">
                  <c:v>1990/91</c:v>
                </c:pt>
                <c:pt idx="7">
                  <c:v>1991/92</c:v>
                </c:pt>
                <c:pt idx="8">
                  <c:v>1992/93</c:v>
                </c:pt>
                <c:pt idx="9">
                  <c:v>1993/94</c:v>
                </c:pt>
                <c:pt idx="10">
                  <c:v>1994/95</c:v>
                </c:pt>
                <c:pt idx="11">
                  <c:v>1995/96</c:v>
                </c:pt>
                <c:pt idx="12">
                  <c:v>1996/97</c:v>
                </c:pt>
                <c:pt idx="13">
                  <c:v>1997/98</c:v>
                </c:pt>
                <c:pt idx="14">
                  <c:v>1998/99</c:v>
                </c:pt>
                <c:pt idx="15">
                  <c:v>1999/2000</c:v>
                </c:pt>
                <c:pt idx="16">
                  <c:v>2000/01</c:v>
                </c:pt>
                <c:pt idx="17">
                  <c:v>2001/02</c:v>
                </c:pt>
                <c:pt idx="18">
                  <c:v>2002/03</c:v>
                </c:pt>
                <c:pt idx="19">
                  <c:v>2003/04</c:v>
                </c:pt>
                <c:pt idx="20">
                  <c:v>2004/05</c:v>
                </c:pt>
                <c:pt idx="21">
                  <c:v>2005/06</c:v>
                </c:pt>
                <c:pt idx="22">
                  <c:v>2006/07</c:v>
                </c:pt>
                <c:pt idx="23">
                  <c:v>2007/08</c:v>
                </c:pt>
                <c:pt idx="24">
                  <c:v>2008/09</c:v>
                </c:pt>
                <c:pt idx="25">
                  <c:v>2009/10</c:v>
                </c:pt>
                <c:pt idx="26">
                  <c:v>2010/11</c:v>
                </c:pt>
                <c:pt idx="27">
                  <c:v>2011/12</c:v>
                </c:pt>
                <c:pt idx="28">
                  <c:v>2012/13</c:v>
                </c:pt>
                <c:pt idx="29">
                  <c:v>2013/14</c:v>
                </c:pt>
                <c:pt idx="30">
                  <c:v>2014/15</c:v>
                </c:pt>
                <c:pt idx="31">
                  <c:v>2015/16</c:v>
                </c:pt>
                <c:pt idx="32">
                  <c:v>2016/17</c:v>
                </c:pt>
                <c:pt idx="33">
                  <c:v>2017/18</c:v>
                </c:pt>
              </c:strCache>
            </c:strRef>
          </c:cat>
          <c:val>
            <c:numRef>
              <c:f>'P6.Adequacy_Results'!$E$9:$E$42</c:f>
              <c:numCache>
                <c:formatCode>General</c:formatCode>
                <c:ptCount val="34"/>
                <c:pt idx="0">
                  <c:v>1</c:v>
                </c:pt>
                <c:pt idx="1">
                  <c:v>47.96</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1.67</c:v>
                </c:pt>
                <c:pt idx="17">
                  <c:v>0</c:v>
                </c:pt>
                <c:pt idx="18">
                  <c:v>0</c:v>
                </c:pt>
                <c:pt idx="19">
                  <c:v>0</c:v>
                </c:pt>
                <c:pt idx="20">
                  <c:v>0</c:v>
                </c:pt>
                <c:pt idx="21">
                  <c:v>0.56999999999999995</c:v>
                </c:pt>
                <c:pt idx="22">
                  <c:v>0</c:v>
                </c:pt>
                <c:pt idx="23">
                  <c:v>0</c:v>
                </c:pt>
                <c:pt idx="24">
                  <c:v>0</c:v>
                </c:pt>
                <c:pt idx="25">
                  <c:v>0</c:v>
                </c:pt>
                <c:pt idx="26">
                  <c:v>0</c:v>
                </c:pt>
                <c:pt idx="27">
                  <c:v>0</c:v>
                </c:pt>
                <c:pt idx="28">
                  <c:v>0</c:v>
                </c:pt>
                <c:pt idx="29">
                  <c:v>0</c:v>
                </c:pt>
                <c:pt idx="30">
                  <c:v>0</c:v>
                </c:pt>
                <c:pt idx="31">
                  <c:v>0</c:v>
                </c:pt>
                <c:pt idx="32">
                  <c:v>0</c:v>
                </c:pt>
                <c:pt idx="33">
                  <c:v>0</c:v>
                </c:pt>
              </c:numCache>
            </c:numRef>
          </c:val>
          <c:extLst>
            <c:ext xmlns:c16="http://schemas.microsoft.com/office/drawing/2014/chart" uri="{C3380CC4-5D6E-409C-BE32-E72D297353CC}">
              <c16:uniqueId val="{00000000-5EE8-4D37-A57C-CB54F4FA1F4F}"/>
            </c:ext>
          </c:extLst>
        </c:ser>
        <c:ser>
          <c:idx val="0"/>
          <c:order val="2"/>
          <c:tx>
            <c:v>2040/41</c:v>
          </c:tx>
          <c:spPr>
            <a:solidFill>
              <a:schemeClr val="accent1"/>
            </a:solidFill>
            <a:ln>
              <a:noFill/>
            </a:ln>
            <a:effectLst/>
          </c:spPr>
          <c:invertIfNegative val="0"/>
          <c:dLbls>
            <c:delete val="1"/>
          </c:dLbls>
          <c:cat>
            <c:strRef>
              <c:f>'P1.Adequacy_Results'!$C$9:$C$42</c:f>
              <c:strCache>
                <c:ptCount val="34"/>
                <c:pt idx="0">
                  <c:v>1984/85</c:v>
                </c:pt>
                <c:pt idx="1">
                  <c:v>1985/86</c:v>
                </c:pt>
                <c:pt idx="2">
                  <c:v>1986/87</c:v>
                </c:pt>
                <c:pt idx="3">
                  <c:v>1987/88</c:v>
                </c:pt>
                <c:pt idx="4">
                  <c:v>1988/89</c:v>
                </c:pt>
                <c:pt idx="5">
                  <c:v>1989/90</c:v>
                </c:pt>
                <c:pt idx="6">
                  <c:v>1990/91</c:v>
                </c:pt>
                <c:pt idx="7">
                  <c:v>1991/92</c:v>
                </c:pt>
                <c:pt idx="8">
                  <c:v>1992/93</c:v>
                </c:pt>
                <c:pt idx="9">
                  <c:v>1993/94</c:v>
                </c:pt>
                <c:pt idx="10">
                  <c:v>1994/95</c:v>
                </c:pt>
                <c:pt idx="11">
                  <c:v>1995/96</c:v>
                </c:pt>
                <c:pt idx="12">
                  <c:v>1996/97</c:v>
                </c:pt>
                <c:pt idx="13">
                  <c:v>1997/98</c:v>
                </c:pt>
                <c:pt idx="14">
                  <c:v>1998/99</c:v>
                </c:pt>
                <c:pt idx="15">
                  <c:v>1999/2000</c:v>
                </c:pt>
                <c:pt idx="16">
                  <c:v>2000/01</c:v>
                </c:pt>
                <c:pt idx="17">
                  <c:v>2001/02</c:v>
                </c:pt>
                <c:pt idx="18">
                  <c:v>2002/03</c:v>
                </c:pt>
                <c:pt idx="19">
                  <c:v>2003/04</c:v>
                </c:pt>
                <c:pt idx="20">
                  <c:v>2004/05</c:v>
                </c:pt>
                <c:pt idx="21">
                  <c:v>2005/06</c:v>
                </c:pt>
                <c:pt idx="22">
                  <c:v>2006/07</c:v>
                </c:pt>
                <c:pt idx="23">
                  <c:v>2007/08</c:v>
                </c:pt>
                <c:pt idx="24">
                  <c:v>2008/09</c:v>
                </c:pt>
                <c:pt idx="25">
                  <c:v>2009/10</c:v>
                </c:pt>
                <c:pt idx="26">
                  <c:v>2010/11</c:v>
                </c:pt>
                <c:pt idx="27">
                  <c:v>2011/12</c:v>
                </c:pt>
                <c:pt idx="28">
                  <c:v>2012/13</c:v>
                </c:pt>
                <c:pt idx="29">
                  <c:v>2013/14</c:v>
                </c:pt>
                <c:pt idx="30">
                  <c:v>2014/15</c:v>
                </c:pt>
                <c:pt idx="31">
                  <c:v>2015/16</c:v>
                </c:pt>
                <c:pt idx="32">
                  <c:v>2016/17</c:v>
                </c:pt>
                <c:pt idx="33">
                  <c:v>2017/18</c:v>
                </c:pt>
              </c:strCache>
            </c:strRef>
          </c:cat>
          <c:val>
            <c:numRef>
              <c:f>'P6.Adequacy_Results'!$E$43:$E$76</c:f>
              <c:numCache>
                <c:formatCode>General</c:formatCode>
                <c:ptCount val="34"/>
                <c:pt idx="0">
                  <c:v>0</c:v>
                </c:pt>
                <c:pt idx="1">
                  <c:v>75.87</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extLst>
            <c:ext xmlns:c16="http://schemas.microsoft.com/office/drawing/2014/chart" uri="{C3380CC4-5D6E-409C-BE32-E72D297353CC}">
              <c16:uniqueId val="{00000001-5EE8-4D37-A57C-CB54F4FA1F4F}"/>
            </c:ext>
          </c:extLst>
        </c:ser>
        <c:dLbls>
          <c:dLblPos val="outEnd"/>
          <c:showLegendKey val="0"/>
          <c:showVal val="1"/>
          <c:showCatName val="0"/>
          <c:showSerName val="0"/>
          <c:showPercent val="0"/>
          <c:showBubbleSize val="0"/>
        </c:dLbls>
        <c:gapWidth val="444"/>
        <c:overlap val="-90"/>
        <c:axId val="446811976"/>
        <c:axId val="446803336"/>
        <c:extLst>
          <c:ext xmlns:c15="http://schemas.microsoft.com/office/drawing/2012/chart" uri="{02D57815-91ED-43cb-92C2-25804820EDAC}">
            <c15:filteredBarSeries>
              <c15:ser>
                <c:idx val="1"/>
                <c:order val="0"/>
                <c:tx>
                  <c:v>2030/31</c:v>
                </c:tx>
                <c:spPr>
                  <a:solidFill>
                    <a:schemeClr val="accent2"/>
                  </a:solidFill>
                  <a:ln>
                    <a:noFill/>
                  </a:ln>
                  <a:effectLst/>
                </c:spPr>
                <c:invertIfNegative val="0"/>
                <c:dLbls>
                  <c:delete val="1"/>
                </c:dLbls>
                <c:cat>
                  <c:strRef>
                    <c:extLst>
                      <c:ext uri="{02D57815-91ED-43cb-92C2-25804820EDAC}">
                        <c15:formulaRef>
                          <c15:sqref>'P1.Adequacy_Results'!$C$9:$C$42</c15:sqref>
                        </c15:formulaRef>
                      </c:ext>
                    </c:extLst>
                    <c:strCache>
                      <c:ptCount val="34"/>
                      <c:pt idx="0">
                        <c:v>1984/85</c:v>
                      </c:pt>
                      <c:pt idx="1">
                        <c:v>1985/86</c:v>
                      </c:pt>
                      <c:pt idx="2">
                        <c:v>1986/87</c:v>
                      </c:pt>
                      <c:pt idx="3">
                        <c:v>1987/88</c:v>
                      </c:pt>
                      <c:pt idx="4">
                        <c:v>1988/89</c:v>
                      </c:pt>
                      <c:pt idx="5">
                        <c:v>1989/90</c:v>
                      </c:pt>
                      <c:pt idx="6">
                        <c:v>1990/91</c:v>
                      </c:pt>
                      <c:pt idx="7">
                        <c:v>1991/92</c:v>
                      </c:pt>
                      <c:pt idx="8">
                        <c:v>1992/93</c:v>
                      </c:pt>
                      <c:pt idx="9">
                        <c:v>1993/94</c:v>
                      </c:pt>
                      <c:pt idx="10">
                        <c:v>1994/95</c:v>
                      </c:pt>
                      <c:pt idx="11">
                        <c:v>1995/96</c:v>
                      </c:pt>
                      <c:pt idx="12">
                        <c:v>1996/97</c:v>
                      </c:pt>
                      <c:pt idx="13">
                        <c:v>1997/98</c:v>
                      </c:pt>
                      <c:pt idx="14">
                        <c:v>1998/99</c:v>
                      </c:pt>
                      <c:pt idx="15">
                        <c:v>1999/2000</c:v>
                      </c:pt>
                      <c:pt idx="16">
                        <c:v>2000/01</c:v>
                      </c:pt>
                      <c:pt idx="17">
                        <c:v>2001/02</c:v>
                      </c:pt>
                      <c:pt idx="18">
                        <c:v>2002/03</c:v>
                      </c:pt>
                      <c:pt idx="19">
                        <c:v>2003/04</c:v>
                      </c:pt>
                      <c:pt idx="20">
                        <c:v>2004/05</c:v>
                      </c:pt>
                      <c:pt idx="21">
                        <c:v>2005/06</c:v>
                      </c:pt>
                      <c:pt idx="22">
                        <c:v>2006/07</c:v>
                      </c:pt>
                      <c:pt idx="23">
                        <c:v>2007/08</c:v>
                      </c:pt>
                      <c:pt idx="24">
                        <c:v>2008/09</c:v>
                      </c:pt>
                      <c:pt idx="25">
                        <c:v>2009/10</c:v>
                      </c:pt>
                      <c:pt idx="26">
                        <c:v>2010/11</c:v>
                      </c:pt>
                      <c:pt idx="27">
                        <c:v>2011/12</c:v>
                      </c:pt>
                      <c:pt idx="28">
                        <c:v>2012/13</c:v>
                      </c:pt>
                      <c:pt idx="29">
                        <c:v>2013/14</c:v>
                      </c:pt>
                      <c:pt idx="30">
                        <c:v>2014/15</c:v>
                      </c:pt>
                      <c:pt idx="31">
                        <c:v>2015/16</c:v>
                      </c:pt>
                      <c:pt idx="32">
                        <c:v>2016/17</c:v>
                      </c:pt>
                      <c:pt idx="33">
                        <c:v>2017/18</c:v>
                      </c:pt>
                    </c:strCache>
                  </c:strRef>
                </c:cat>
                <c:val>
                  <c:numRef>
                    <c:extLst>
                      <c:ext uri="{02D57815-91ED-43cb-92C2-25804820EDAC}">
                        <c15:formulaRef>
                          <c15:sqref>'P4.Adequacy_Results'!$E$9:$E$42</c15:sqref>
                        </c15:formulaRef>
                      </c:ext>
                    </c:extLst>
                    <c:numCache>
                      <c:formatCode>General</c:formatCode>
                      <c:ptCount val="34"/>
                      <c:pt idx="0">
                        <c:v>0</c:v>
                      </c:pt>
                      <c:pt idx="1">
                        <c:v>37.57</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0.02</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extLst>
                  <c:ext xmlns:c16="http://schemas.microsoft.com/office/drawing/2014/chart" uri="{C3380CC4-5D6E-409C-BE32-E72D297353CC}">
                    <c16:uniqueId val="{00000002-5EE8-4D37-A57C-CB54F4FA1F4F}"/>
                  </c:ext>
                </c:extLst>
              </c15:ser>
            </c15:filteredBarSeries>
          </c:ext>
        </c:extLst>
      </c:barChart>
      <c:catAx>
        <c:axId val="4468119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446803336"/>
        <c:crosses val="autoZero"/>
        <c:auto val="1"/>
        <c:lblAlgn val="ctr"/>
        <c:lblOffset val="100"/>
        <c:noMultiLvlLbl val="0"/>
      </c:catAx>
      <c:valAx>
        <c:axId val="446803336"/>
        <c:scaling>
          <c:orientation val="minMax"/>
        </c:scaling>
        <c:delete val="0"/>
        <c:axPos val="l"/>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681197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1">
                <a:latin typeface="Poppins" panose="00000500000000000000" pitchFamily="2" charset="0"/>
                <a:cs typeface="Poppins" panose="00000500000000000000" pitchFamily="2" charset="0"/>
              </a:rPr>
              <a:t>Peak Demands (GW)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0882802390244293E-2"/>
          <c:y val="8.3957013938524255E-2"/>
          <c:w val="0.79547170197344685"/>
          <c:h val="0.79973523874489905"/>
        </c:manualLayout>
      </c:layout>
      <c:lineChart>
        <c:grouping val="standard"/>
        <c:varyColors val="0"/>
        <c:ser>
          <c:idx val="0"/>
          <c:order val="0"/>
          <c:tx>
            <c:v>2030/31</c:v>
          </c:tx>
          <c:spPr>
            <a:ln w="28575" cap="rnd">
              <a:noFill/>
              <a:round/>
            </a:ln>
            <a:effectLst/>
          </c:spPr>
          <c:marker>
            <c:symbol val="circle"/>
            <c:size val="5"/>
            <c:spPr>
              <a:solidFill>
                <a:schemeClr val="accent1"/>
              </a:solidFill>
              <a:ln w="9525">
                <a:solidFill>
                  <a:schemeClr val="accent1"/>
                </a:solidFill>
              </a:ln>
              <a:effectLst/>
            </c:spPr>
          </c:marker>
          <c:cat>
            <c:strRef>
              <c:f>Starting_Point.Peak_Demand_Data!$J$7:$J$40</c:f>
              <c:strCache>
                <c:ptCount val="34"/>
                <c:pt idx="0">
                  <c:v>1984/85</c:v>
                </c:pt>
                <c:pt idx="1">
                  <c:v>1985/86</c:v>
                </c:pt>
                <c:pt idx="2">
                  <c:v>1986/87</c:v>
                </c:pt>
                <c:pt idx="3">
                  <c:v>1987/88</c:v>
                </c:pt>
                <c:pt idx="4">
                  <c:v>1988/89</c:v>
                </c:pt>
                <c:pt idx="5">
                  <c:v>1989/90</c:v>
                </c:pt>
                <c:pt idx="6">
                  <c:v>1990/91</c:v>
                </c:pt>
                <c:pt idx="7">
                  <c:v>1991/92</c:v>
                </c:pt>
                <c:pt idx="8">
                  <c:v>1992/93</c:v>
                </c:pt>
                <c:pt idx="9">
                  <c:v>1993/94</c:v>
                </c:pt>
                <c:pt idx="10">
                  <c:v>1994/95</c:v>
                </c:pt>
                <c:pt idx="11">
                  <c:v>1995/96</c:v>
                </c:pt>
                <c:pt idx="12">
                  <c:v>1996/97</c:v>
                </c:pt>
                <c:pt idx="13">
                  <c:v>1997/98</c:v>
                </c:pt>
                <c:pt idx="14">
                  <c:v>1998/99</c:v>
                </c:pt>
                <c:pt idx="15">
                  <c:v>1999/2000</c:v>
                </c:pt>
                <c:pt idx="16">
                  <c:v>2000/01</c:v>
                </c:pt>
                <c:pt idx="17">
                  <c:v>2001/02</c:v>
                </c:pt>
                <c:pt idx="18">
                  <c:v>2002/03</c:v>
                </c:pt>
                <c:pt idx="19">
                  <c:v>2003/04</c:v>
                </c:pt>
                <c:pt idx="20">
                  <c:v>2004/05</c:v>
                </c:pt>
                <c:pt idx="21">
                  <c:v>2005/06</c:v>
                </c:pt>
                <c:pt idx="22">
                  <c:v>2006/07</c:v>
                </c:pt>
                <c:pt idx="23">
                  <c:v>2007/08</c:v>
                </c:pt>
                <c:pt idx="24">
                  <c:v>2008/09</c:v>
                </c:pt>
                <c:pt idx="25">
                  <c:v>2009/10</c:v>
                </c:pt>
                <c:pt idx="26">
                  <c:v>2010/11</c:v>
                </c:pt>
                <c:pt idx="27">
                  <c:v>2011/12</c:v>
                </c:pt>
                <c:pt idx="28">
                  <c:v>2012/13</c:v>
                </c:pt>
                <c:pt idx="29">
                  <c:v>2013/14</c:v>
                </c:pt>
                <c:pt idx="30">
                  <c:v>2014/15</c:v>
                </c:pt>
                <c:pt idx="31">
                  <c:v>2015/16</c:v>
                </c:pt>
                <c:pt idx="32">
                  <c:v>2016/17</c:v>
                </c:pt>
                <c:pt idx="33">
                  <c:v>2017/18</c:v>
                </c:pt>
              </c:strCache>
            </c:strRef>
          </c:cat>
          <c:val>
            <c:numRef>
              <c:f>Starting_Point.Peak_Demand_Data!$K$7:$K$40</c:f>
              <c:numCache>
                <c:formatCode>0.00</c:formatCode>
                <c:ptCount val="34"/>
                <c:pt idx="0">
                  <c:v>67.140338790000001</c:v>
                </c:pt>
                <c:pt idx="1">
                  <c:v>66.279570750000005</c:v>
                </c:pt>
                <c:pt idx="2">
                  <c:v>67.389221559999996</c:v>
                </c:pt>
                <c:pt idx="3">
                  <c:v>63.020447279999999</c:v>
                </c:pt>
                <c:pt idx="4">
                  <c:v>61.472844930000001</c:v>
                </c:pt>
                <c:pt idx="5">
                  <c:v>61.458176399999999</c:v>
                </c:pt>
                <c:pt idx="6">
                  <c:v>66.983982449999999</c:v>
                </c:pt>
                <c:pt idx="7">
                  <c:v>64.65195688</c:v>
                </c:pt>
                <c:pt idx="8">
                  <c:v>63.199998299999997</c:v>
                </c:pt>
                <c:pt idx="9">
                  <c:v>64.510536680000001</c:v>
                </c:pt>
                <c:pt idx="10">
                  <c:v>62.609852400000001</c:v>
                </c:pt>
                <c:pt idx="11">
                  <c:v>64.780857979999993</c:v>
                </c:pt>
                <c:pt idx="12">
                  <c:v>66.964703880000002</c:v>
                </c:pt>
                <c:pt idx="13">
                  <c:v>65.13530677</c:v>
                </c:pt>
                <c:pt idx="14">
                  <c:v>64.366503850000001</c:v>
                </c:pt>
                <c:pt idx="15">
                  <c:v>62.36625944</c:v>
                </c:pt>
                <c:pt idx="16">
                  <c:v>65.725301819999999</c:v>
                </c:pt>
                <c:pt idx="17">
                  <c:v>63.29795781</c:v>
                </c:pt>
                <c:pt idx="18">
                  <c:v>65.098439459999994</c:v>
                </c:pt>
                <c:pt idx="19">
                  <c:v>64.766465229999994</c:v>
                </c:pt>
                <c:pt idx="20">
                  <c:v>62.977623600000001</c:v>
                </c:pt>
                <c:pt idx="21">
                  <c:v>65.692324619999994</c:v>
                </c:pt>
                <c:pt idx="22">
                  <c:v>64.44248675</c:v>
                </c:pt>
                <c:pt idx="23">
                  <c:v>61.256367300000001</c:v>
                </c:pt>
                <c:pt idx="24">
                  <c:v>65.288924710000003</c:v>
                </c:pt>
                <c:pt idx="25">
                  <c:v>67.488065950000006</c:v>
                </c:pt>
                <c:pt idx="26">
                  <c:v>66.628985149999906</c:v>
                </c:pt>
                <c:pt idx="27">
                  <c:v>67.075130169999994</c:v>
                </c:pt>
                <c:pt idx="28">
                  <c:v>65.415712659999997</c:v>
                </c:pt>
                <c:pt idx="29">
                  <c:v>63.291602990000001</c:v>
                </c:pt>
                <c:pt idx="30">
                  <c:v>65.512385909999907</c:v>
                </c:pt>
                <c:pt idx="31">
                  <c:v>63.101593139999999</c:v>
                </c:pt>
                <c:pt idx="32">
                  <c:v>62.913445169999903</c:v>
                </c:pt>
                <c:pt idx="33">
                  <c:v>64.399999989999998</c:v>
                </c:pt>
              </c:numCache>
            </c:numRef>
          </c:val>
          <c:smooth val="0"/>
          <c:extLst>
            <c:ext xmlns:c16="http://schemas.microsoft.com/office/drawing/2014/chart" uri="{C3380CC4-5D6E-409C-BE32-E72D297353CC}">
              <c16:uniqueId val="{00000000-30AC-4E71-A110-F184E30AD2EE}"/>
            </c:ext>
          </c:extLst>
        </c:ser>
        <c:ser>
          <c:idx val="1"/>
          <c:order val="1"/>
          <c:tx>
            <c:v>2030/31 ACS peak</c:v>
          </c:tx>
          <c:spPr>
            <a:ln w="28575" cap="rnd">
              <a:solidFill>
                <a:schemeClr val="accent1"/>
              </a:solidFill>
              <a:prstDash val="sysDash"/>
              <a:round/>
            </a:ln>
            <a:effectLst/>
          </c:spPr>
          <c:marker>
            <c:symbol val="none"/>
          </c:marker>
          <c:cat>
            <c:strRef>
              <c:f>Starting_Point.Peak_Demand_Data!$J$7:$J$40</c:f>
              <c:strCache>
                <c:ptCount val="34"/>
                <c:pt idx="0">
                  <c:v>1984/85</c:v>
                </c:pt>
                <c:pt idx="1">
                  <c:v>1985/86</c:v>
                </c:pt>
                <c:pt idx="2">
                  <c:v>1986/87</c:v>
                </c:pt>
                <c:pt idx="3">
                  <c:v>1987/88</c:v>
                </c:pt>
                <c:pt idx="4">
                  <c:v>1988/89</c:v>
                </c:pt>
                <c:pt idx="5">
                  <c:v>1989/90</c:v>
                </c:pt>
                <c:pt idx="6">
                  <c:v>1990/91</c:v>
                </c:pt>
                <c:pt idx="7">
                  <c:v>1991/92</c:v>
                </c:pt>
                <c:pt idx="8">
                  <c:v>1992/93</c:v>
                </c:pt>
                <c:pt idx="9">
                  <c:v>1993/94</c:v>
                </c:pt>
                <c:pt idx="10">
                  <c:v>1994/95</c:v>
                </c:pt>
                <c:pt idx="11">
                  <c:v>1995/96</c:v>
                </c:pt>
                <c:pt idx="12">
                  <c:v>1996/97</c:v>
                </c:pt>
                <c:pt idx="13">
                  <c:v>1997/98</c:v>
                </c:pt>
                <c:pt idx="14">
                  <c:v>1998/99</c:v>
                </c:pt>
                <c:pt idx="15">
                  <c:v>1999/2000</c:v>
                </c:pt>
                <c:pt idx="16">
                  <c:v>2000/01</c:v>
                </c:pt>
                <c:pt idx="17">
                  <c:v>2001/02</c:v>
                </c:pt>
                <c:pt idx="18">
                  <c:v>2002/03</c:v>
                </c:pt>
                <c:pt idx="19">
                  <c:v>2003/04</c:v>
                </c:pt>
                <c:pt idx="20">
                  <c:v>2004/05</c:v>
                </c:pt>
                <c:pt idx="21">
                  <c:v>2005/06</c:v>
                </c:pt>
                <c:pt idx="22">
                  <c:v>2006/07</c:v>
                </c:pt>
                <c:pt idx="23">
                  <c:v>2007/08</c:v>
                </c:pt>
                <c:pt idx="24">
                  <c:v>2008/09</c:v>
                </c:pt>
                <c:pt idx="25">
                  <c:v>2009/10</c:v>
                </c:pt>
                <c:pt idx="26">
                  <c:v>2010/11</c:v>
                </c:pt>
                <c:pt idx="27">
                  <c:v>2011/12</c:v>
                </c:pt>
                <c:pt idx="28">
                  <c:v>2012/13</c:v>
                </c:pt>
                <c:pt idx="29">
                  <c:v>2013/14</c:v>
                </c:pt>
                <c:pt idx="30">
                  <c:v>2014/15</c:v>
                </c:pt>
                <c:pt idx="31">
                  <c:v>2015/16</c:v>
                </c:pt>
                <c:pt idx="32">
                  <c:v>2016/17</c:v>
                </c:pt>
                <c:pt idx="33">
                  <c:v>2017/18</c:v>
                </c:pt>
              </c:strCache>
            </c:strRef>
          </c:cat>
          <c:val>
            <c:numRef>
              <c:f>Starting_Point.Peak_Demand_Data!$L$7:$L$40</c:f>
              <c:numCache>
                <c:formatCode>General</c:formatCode>
                <c:ptCount val="34"/>
                <c:pt idx="0">
                  <c:v>64.400000000000006</c:v>
                </c:pt>
                <c:pt idx="1">
                  <c:v>64.400000000000006</c:v>
                </c:pt>
                <c:pt idx="2">
                  <c:v>64.400000000000006</c:v>
                </c:pt>
                <c:pt idx="3">
                  <c:v>64.400000000000006</c:v>
                </c:pt>
                <c:pt idx="4">
                  <c:v>64.400000000000006</c:v>
                </c:pt>
                <c:pt idx="5">
                  <c:v>64.400000000000006</c:v>
                </c:pt>
                <c:pt idx="6">
                  <c:v>64.400000000000006</c:v>
                </c:pt>
                <c:pt idx="7">
                  <c:v>64.400000000000006</c:v>
                </c:pt>
                <c:pt idx="8">
                  <c:v>64.400000000000006</c:v>
                </c:pt>
                <c:pt idx="9">
                  <c:v>64.400000000000006</c:v>
                </c:pt>
                <c:pt idx="10">
                  <c:v>64.400000000000006</c:v>
                </c:pt>
                <c:pt idx="11">
                  <c:v>64.400000000000006</c:v>
                </c:pt>
                <c:pt idx="12">
                  <c:v>64.400000000000006</c:v>
                </c:pt>
                <c:pt idx="13">
                  <c:v>64.400000000000006</c:v>
                </c:pt>
                <c:pt idx="14">
                  <c:v>64.400000000000006</c:v>
                </c:pt>
                <c:pt idx="15">
                  <c:v>64.400000000000006</c:v>
                </c:pt>
                <c:pt idx="16">
                  <c:v>64.400000000000006</c:v>
                </c:pt>
                <c:pt idx="17">
                  <c:v>64.400000000000006</c:v>
                </c:pt>
                <c:pt idx="18">
                  <c:v>64.400000000000006</c:v>
                </c:pt>
                <c:pt idx="19">
                  <c:v>64.400000000000006</c:v>
                </c:pt>
                <c:pt idx="20">
                  <c:v>64.400000000000006</c:v>
                </c:pt>
                <c:pt idx="21">
                  <c:v>64.400000000000006</c:v>
                </c:pt>
                <c:pt idx="22">
                  <c:v>64.400000000000006</c:v>
                </c:pt>
                <c:pt idx="23">
                  <c:v>64.400000000000006</c:v>
                </c:pt>
                <c:pt idx="24">
                  <c:v>64.400000000000006</c:v>
                </c:pt>
                <c:pt idx="25">
                  <c:v>64.400000000000006</c:v>
                </c:pt>
                <c:pt idx="26">
                  <c:v>64.400000000000006</c:v>
                </c:pt>
                <c:pt idx="27">
                  <c:v>64.400000000000006</c:v>
                </c:pt>
                <c:pt idx="28">
                  <c:v>64.400000000000006</c:v>
                </c:pt>
                <c:pt idx="29">
                  <c:v>64.400000000000006</c:v>
                </c:pt>
                <c:pt idx="30">
                  <c:v>64.400000000000006</c:v>
                </c:pt>
                <c:pt idx="31">
                  <c:v>64.400000000000006</c:v>
                </c:pt>
                <c:pt idx="32">
                  <c:v>64.400000000000006</c:v>
                </c:pt>
                <c:pt idx="33">
                  <c:v>64.400000000000006</c:v>
                </c:pt>
              </c:numCache>
            </c:numRef>
          </c:val>
          <c:smooth val="0"/>
          <c:extLst>
            <c:ext xmlns:c16="http://schemas.microsoft.com/office/drawing/2014/chart" uri="{C3380CC4-5D6E-409C-BE32-E72D297353CC}">
              <c16:uniqueId val="{00000001-30AC-4E71-A110-F184E30AD2EE}"/>
            </c:ext>
          </c:extLst>
        </c:ser>
        <c:ser>
          <c:idx val="2"/>
          <c:order val="2"/>
          <c:tx>
            <c:v>2035/36</c:v>
          </c:tx>
          <c:spPr>
            <a:ln w="25400" cap="rnd">
              <a:noFill/>
              <a:round/>
            </a:ln>
            <a:effectLst/>
          </c:spPr>
          <c:marker>
            <c:symbol val="circle"/>
            <c:size val="5"/>
            <c:spPr>
              <a:solidFill>
                <a:schemeClr val="accent2"/>
              </a:solidFill>
              <a:ln w="9525">
                <a:solidFill>
                  <a:schemeClr val="accent2"/>
                </a:solidFill>
              </a:ln>
              <a:effectLst/>
            </c:spPr>
          </c:marker>
          <c:val>
            <c:numRef>
              <c:f>Starting_Point.Peak_Demand_Data!$K$41:$K$74</c:f>
              <c:numCache>
                <c:formatCode>0.00</c:formatCode>
                <c:ptCount val="34"/>
                <c:pt idx="0">
                  <c:v>79.387746907034298</c:v>
                </c:pt>
                <c:pt idx="1">
                  <c:v>78.578812063921603</c:v>
                </c:pt>
                <c:pt idx="2">
                  <c:v>79.040272035499001</c:v>
                </c:pt>
                <c:pt idx="3">
                  <c:v>72.409213543556206</c:v>
                </c:pt>
                <c:pt idx="4">
                  <c:v>71.4349639145194</c:v>
                </c:pt>
                <c:pt idx="5">
                  <c:v>71.699005960253601</c:v>
                </c:pt>
                <c:pt idx="6">
                  <c:v>80.237613312149904</c:v>
                </c:pt>
                <c:pt idx="7">
                  <c:v>76.423593544636304</c:v>
                </c:pt>
                <c:pt idx="8">
                  <c:v>77.235231199091203</c:v>
                </c:pt>
                <c:pt idx="9">
                  <c:v>75.349458357113505</c:v>
                </c:pt>
                <c:pt idx="10">
                  <c:v>72.831491090316504</c:v>
                </c:pt>
                <c:pt idx="11">
                  <c:v>77.477466526835002</c:v>
                </c:pt>
                <c:pt idx="12">
                  <c:v>80.486862194689806</c:v>
                </c:pt>
                <c:pt idx="13">
                  <c:v>75.948585799344201</c:v>
                </c:pt>
                <c:pt idx="14">
                  <c:v>73.635098437028901</c:v>
                </c:pt>
                <c:pt idx="15">
                  <c:v>73.508834271211896</c:v>
                </c:pt>
                <c:pt idx="16">
                  <c:v>77.235844503615397</c:v>
                </c:pt>
                <c:pt idx="17">
                  <c:v>74.221800783760699</c:v>
                </c:pt>
                <c:pt idx="18">
                  <c:v>78.712405699280495</c:v>
                </c:pt>
                <c:pt idx="19">
                  <c:v>76.018628420378604</c:v>
                </c:pt>
                <c:pt idx="20">
                  <c:v>72.489528687708301</c:v>
                </c:pt>
                <c:pt idx="21">
                  <c:v>76.091574505506102</c:v>
                </c:pt>
                <c:pt idx="22">
                  <c:v>76.106123803339102</c:v>
                </c:pt>
                <c:pt idx="23">
                  <c:v>71.598193400245094</c:v>
                </c:pt>
                <c:pt idx="24">
                  <c:v>76.172509958359996</c:v>
                </c:pt>
                <c:pt idx="25">
                  <c:v>80.744037749701604</c:v>
                </c:pt>
                <c:pt idx="26">
                  <c:v>79.618318872501405</c:v>
                </c:pt>
                <c:pt idx="27">
                  <c:v>78.982574333568195</c:v>
                </c:pt>
                <c:pt idx="28">
                  <c:v>77.258719090548993</c:v>
                </c:pt>
                <c:pt idx="29">
                  <c:v>73.074655642585796</c:v>
                </c:pt>
                <c:pt idx="30">
                  <c:v>75.567198977576197</c:v>
                </c:pt>
                <c:pt idx="31">
                  <c:v>73.937172156733197</c:v>
                </c:pt>
                <c:pt idx="32">
                  <c:v>74.589858410651104</c:v>
                </c:pt>
                <c:pt idx="33">
                  <c:v>75.700000016318199</c:v>
                </c:pt>
              </c:numCache>
            </c:numRef>
          </c:val>
          <c:smooth val="0"/>
          <c:extLst>
            <c:ext xmlns:c16="http://schemas.microsoft.com/office/drawing/2014/chart" uri="{C3380CC4-5D6E-409C-BE32-E72D297353CC}">
              <c16:uniqueId val="{00000002-30AC-4E71-A110-F184E30AD2EE}"/>
            </c:ext>
          </c:extLst>
        </c:ser>
        <c:ser>
          <c:idx val="3"/>
          <c:order val="3"/>
          <c:tx>
            <c:v>2035/36 ACS peak</c:v>
          </c:tx>
          <c:spPr>
            <a:ln w="25400" cap="rnd">
              <a:solidFill>
                <a:schemeClr val="accent2"/>
              </a:solidFill>
              <a:prstDash val="sysDash"/>
              <a:round/>
            </a:ln>
            <a:effectLst/>
          </c:spPr>
          <c:marker>
            <c:symbol val="none"/>
          </c:marker>
          <c:val>
            <c:numRef>
              <c:f>Starting_Point.Peak_Demand_Data!$L$41:$L$74</c:f>
              <c:numCache>
                <c:formatCode>General</c:formatCode>
                <c:ptCount val="34"/>
                <c:pt idx="0">
                  <c:v>75.7</c:v>
                </c:pt>
                <c:pt idx="1">
                  <c:v>75.7</c:v>
                </c:pt>
                <c:pt idx="2">
                  <c:v>75.7</c:v>
                </c:pt>
                <c:pt idx="3">
                  <c:v>75.7</c:v>
                </c:pt>
                <c:pt idx="4">
                  <c:v>75.7</c:v>
                </c:pt>
                <c:pt idx="5">
                  <c:v>75.7</c:v>
                </c:pt>
                <c:pt idx="6">
                  <c:v>75.7</c:v>
                </c:pt>
                <c:pt idx="7">
                  <c:v>75.7</c:v>
                </c:pt>
                <c:pt idx="8">
                  <c:v>75.7</c:v>
                </c:pt>
                <c:pt idx="9">
                  <c:v>75.7</c:v>
                </c:pt>
                <c:pt idx="10">
                  <c:v>75.7</c:v>
                </c:pt>
                <c:pt idx="11">
                  <c:v>75.7</c:v>
                </c:pt>
                <c:pt idx="12">
                  <c:v>75.7</c:v>
                </c:pt>
                <c:pt idx="13">
                  <c:v>75.7</c:v>
                </c:pt>
                <c:pt idx="14">
                  <c:v>75.7</c:v>
                </c:pt>
                <c:pt idx="15">
                  <c:v>75.7</c:v>
                </c:pt>
                <c:pt idx="16">
                  <c:v>75.7</c:v>
                </c:pt>
                <c:pt idx="17">
                  <c:v>75.7</c:v>
                </c:pt>
                <c:pt idx="18">
                  <c:v>75.7</c:v>
                </c:pt>
                <c:pt idx="19">
                  <c:v>75.7</c:v>
                </c:pt>
                <c:pt idx="20">
                  <c:v>75.7</c:v>
                </c:pt>
                <c:pt idx="21">
                  <c:v>75.7</c:v>
                </c:pt>
                <c:pt idx="22">
                  <c:v>75.7</c:v>
                </c:pt>
                <c:pt idx="23">
                  <c:v>75.7</c:v>
                </c:pt>
                <c:pt idx="24">
                  <c:v>75.7</c:v>
                </c:pt>
                <c:pt idx="25">
                  <c:v>75.7</c:v>
                </c:pt>
                <c:pt idx="26">
                  <c:v>75.7</c:v>
                </c:pt>
                <c:pt idx="27">
                  <c:v>75.7</c:v>
                </c:pt>
                <c:pt idx="28">
                  <c:v>75.7</c:v>
                </c:pt>
                <c:pt idx="29">
                  <c:v>75.7</c:v>
                </c:pt>
                <c:pt idx="30">
                  <c:v>75.7</c:v>
                </c:pt>
                <c:pt idx="31">
                  <c:v>75.7</c:v>
                </c:pt>
                <c:pt idx="32">
                  <c:v>75.7</c:v>
                </c:pt>
                <c:pt idx="33">
                  <c:v>75.7</c:v>
                </c:pt>
              </c:numCache>
            </c:numRef>
          </c:val>
          <c:smooth val="0"/>
          <c:extLst>
            <c:ext xmlns:c16="http://schemas.microsoft.com/office/drawing/2014/chart" uri="{C3380CC4-5D6E-409C-BE32-E72D297353CC}">
              <c16:uniqueId val="{00000003-30AC-4E71-A110-F184E30AD2EE}"/>
            </c:ext>
          </c:extLst>
        </c:ser>
        <c:ser>
          <c:idx val="4"/>
          <c:order val="4"/>
          <c:tx>
            <c:v>2040/41</c:v>
          </c:tx>
          <c:spPr>
            <a:ln w="25400" cap="rnd">
              <a:noFill/>
              <a:round/>
            </a:ln>
            <a:effectLst/>
          </c:spPr>
          <c:marker>
            <c:symbol val="circle"/>
            <c:size val="5"/>
            <c:spPr>
              <a:solidFill>
                <a:schemeClr val="accent6">
                  <a:lumMod val="50000"/>
                </a:schemeClr>
              </a:solidFill>
              <a:ln w="9525">
                <a:solidFill>
                  <a:schemeClr val="accent6">
                    <a:lumMod val="50000"/>
                  </a:schemeClr>
                </a:solidFill>
              </a:ln>
              <a:effectLst/>
            </c:spPr>
          </c:marker>
          <c:val>
            <c:numRef>
              <c:f>Starting_Point.Peak_Demand_Data!$K$75:$K$108</c:f>
              <c:numCache>
                <c:formatCode>0.00</c:formatCode>
                <c:ptCount val="34"/>
                <c:pt idx="0">
                  <c:v>95.683650028030101</c:v>
                </c:pt>
                <c:pt idx="1">
                  <c:v>94.963095510918293</c:v>
                </c:pt>
                <c:pt idx="2">
                  <c:v>94.906386458553897</c:v>
                </c:pt>
                <c:pt idx="3">
                  <c:v>87.265642665685604</c:v>
                </c:pt>
                <c:pt idx="4">
                  <c:v>87.287076331800506</c:v>
                </c:pt>
                <c:pt idx="5">
                  <c:v>86.782158345206099</c:v>
                </c:pt>
                <c:pt idx="6">
                  <c:v>97.368791236483204</c:v>
                </c:pt>
                <c:pt idx="7">
                  <c:v>91.516171309789598</c:v>
                </c:pt>
                <c:pt idx="8">
                  <c:v>92.428543499043798</c:v>
                </c:pt>
                <c:pt idx="9">
                  <c:v>90.401426558665904</c:v>
                </c:pt>
                <c:pt idx="10">
                  <c:v>86.103814297688103</c:v>
                </c:pt>
                <c:pt idx="11">
                  <c:v>93.404529927977094</c:v>
                </c:pt>
                <c:pt idx="12">
                  <c:v>96.494412809410207</c:v>
                </c:pt>
                <c:pt idx="13">
                  <c:v>90.080032172996695</c:v>
                </c:pt>
                <c:pt idx="14">
                  <c:v>86.875188926048693</c:v>
                </c:pt>
                <c:pt idx="15">
                  <c:v>88.045339294352701</c:v>
                </c:pt>
                <c:pt idx="16">
                  <c:v>91.868381225732605</c:v>
                </c:pt>
                <c:pt idx="17">
                  <c:v>89.253547051774405</c:v>
                </c:pt>
                <c:pt idx="18">
                  <c:v>93.772694195753701</c:v>
                </c:pt>
                <c:pt idx="19">
                  <c:v>90.6769099142481</c:v>
                </c:pt>
                <c:pt idx="20">
                  <c:v>86.531218745249006</c:v>
                </c:pt>
                <c:pt idx="21">
                  <c:v>90.161363638049906</c:v>
                </c:pt>
                <c:pt idx="22">
                  <c:v>90.319055879507204</c:v>
                </c:pt>
                <c:pt idx="23">
                  <c:v>87.959818199570094</c:v>
                </c:pt>
                <c:pt idx="24">
                  <c:v>90.974925545067606</c:v>
                </c:pt>
                <c:pt idx="25">
                  <c:v>97.606557100213905</c:v>
                </c:pt>
                <c:pt idx="26">
                  <c:v>96.204000587591693</c:v>
                </c:pt>
                <c:pt idx="27">
                  <c:v>94.798241393712203</c:v>
                </c:pt>
                <c:pt idx="28">
                  <c:v>92.777539632176598</c:v>
                </c:pt>
                <c:pt idx="29">
                  <c:v>85.903534599675496</c:v>
                </c:pt>
                <c:pt idx="30">
                  <c:v>89.511248084196396</c:v>
                </c:pt>
                <c:pt idx="31">
                  <c:v>88.135481049107995</c:v>
                </c:pt>
                <c:pt idx="32">
                  <c:v>88.690071387015905</c:v>
                </c:pt>
                <c:pt idx="33">
                  <c:v>92.399999969280103</c:v>
                </c:pt>
              </c:numCache>
            </c:numRef>
          </c:val>
          <c:smooth val="0"/>
          <c:extLst>
            <c:ext xmlns:c16="http://schemas.microsoft.com/office/drawing/2014/chart" uri="{C3380CC4-5D6E-409C-BE32-E72D297353CC}">
              <c16:uniqueId val="{00000004-30AC-4E71-A110-F184E30AD2EE}"/>
            </c:ext>
          </c:extLst>
        </c:ser>
        <c:ser>
          <c:idx val="5"/>
          <c:order val="5"/>
          <c:tx>
            <c:v>2040/41 ACS peak</c:v>
          </c:tx>
          <c:spPr>
            <a:ln w="25400" cap="rnd">
              <a:solidFill>
                <a:schemeClr val="accent6">
                  <a:lumMod val="50000"/>
                </a:schemeClr>
              </a:solidFill>
              <a:prstDash val="sysDash"/>
              <a:round/>
            </a:ln>
            <a:effectLst/>
          </c:spPr>
          <c:marker>
            <c:symbol val="none"/>
          </c:marker>
          <c:val>
            <c:numRef>
              <c:f>Starting_Point.Peak_Demand_Data!$L$75:$L$108</c:f>
              <c:numCache>
                <c:formatCode>General</c:formatCode>
                <c:ptCount val="34"/>
                <c:pt idx="0">
                  <c:v>92.4</c:v>
                </c:pt>
                <c:pt idx="1">
                  <c:v>92.4</c:v>
                </c:pt>
                <c:pt idx="2">
                  <c:v>92.4</c:v>
                </c:pt>
                <c:pt idx="3">
                  <c:v>92.4</c:v>
                </c:pt>
                <c:pt idx="4">
                  <c:v>92.4</c:v>
                </c:pt>
                <c:pt idx="5">
                  <c:v>92.4</c:v>
                </c:pt>
                <c:pt idx="6">
                  <c:v>92.4</c:v>
                </c:pt>
                <c:pt idx="7">
                  <c:v>92.4</c:v>
                </c:pt>
                <c:pt idx="8">
                  <c:v>92.4</c:v>
                </c:pt>
                <c:pt idx="9">
                  <c:v>92.4</c:v>
                </c:pt>
                <c:pt idx="10">
                  <c:v>92.4</c:v>
                </c:pt>
                <c:pt idx="11">
                  <c:v>92.4</c:v>
                </c:pt>
                <c:pt idx="12">
                  <c:v>92.4</c:v>
                </c:pt>
                <c:pt idx="13">
                  <c:v>92.4</c:v>
                </c:pt>
                <c:pt idx="14">
                  <c:v>92.4</c:v>
                </c:pt>
                <c:pt idx="15">
                  <c:v>92.4</c:v>
                </c:pt>
                <c:pt idx="16">
                  <c:v>92.4</c:v>
                </c:pt>
                <c:pt idx="17">
                  <c:v>92.4</c:v>
                </c:pt>
                <c:pt idx="18">
                  <c:v>92.4</c:v>
                </c:pt>
                <c:pt idx="19">
                  <c:v>92.4</c:v>
                </c:pt>
                <c:pt idx="20">
                  <c:v>92.4</c:v>
                </c:pt>
                <c:pt idx="21">
                  <c:v>92.4</c:v>
                </c:pt>
                <c:pt idx="22">
                  <c:v>92.4</c:v>
                </c:pt>
                <c:pt idx="23">
                  <c:v>92.4</c:v>
                </c:pt>
                <c:pt idx="24">
                  <c:v>92.4</c:v>
                </c:pt>
                <c:pt idx="25">
                  <c:v>92.4</c:v>
                </c:pt>
                <c:pt idx="26">
                  <c:v>92.4</c:v>
                </c:pt>
                <c:pt idx="27">
                  <c:v>92.4</c:v>
                </c:pt>
                <c:pt idx="28">
                  <c:v>92.4</c:v>
                </c:pt>
                <c:pt idx="29">
                  <c:v>92.4</c:v>
                </c:pt>
                <c:pt idx="30">
                  <c:v>92.4</c:v>
                </c:pt>
                <c:pt idx="31">
                  <c:v>92.4</c:v>
                </c:pt>
                <c:pt idx="32">
                  <c:v>92.4</c:v>
                </c:pt>
                <c:pt idx="33">
                  <c:v>92.4</c:v>
                </c:pt>
              </c:numCache>
            </c:numRef>
          </c:val>
          <c:smooth val="0"/>
          <c:extLst>
            <c:ext xmlns:c16="http://schemas.microsoft.com/office/drawing/2014/chart" uri="{C3380CC4-5D6E-409C-BE32-E72D297353CC}">
              <c16:uniqueId val="{00000005-30AC-4E71-A110-F184E30AD2EE}"/>
            </c:ext>
          </c:extLst>
        </c:ser>
        <c:dLbls>
          <c:showLegendKey val="0"/>
          <c:showVal val="0"/>
          <c:showCatName val="0"/>
          <c:showSerName val="0"/>
          <c:showPercent val="0"/>
          <c:showBubbleSize val="0"/>
        </c:dLbls>
        <c:marker val="1"/>
        <c:smooth val="0"/>
        <c:axId val="834584376"/>
        <c:axId val="834580056"/>
      </c:lineChart>
      <c:catAx>
        <c:axId val="834584376"/>
        <c:scaling>
          <c:orientation val="minMax"/>
        </c:scaling>
        <c:delete val="0"/>
        <c:axPos val="b"/>
        <c:numFmt formatCode="General" sourceLinked="1"/>
        <c:majorTickMark val="in"/>
        <c:minorTickMark val="in"/>
        <c:tickLblPos val="nextTo"/>
        <c:spPr>
          <a:noFill/>
          <a:ln w="9525" cap="flat" cmpd="sng" algn="ctr">
            <a:solidFill>
              <a:schemeClr val="tx1">
                <a:lumMod val="15000"/>
                <a:lumOff val="85000"/>
              </a:schemeClr>
            </a:solidFill>
            <a:round/>
          </a:ln>
          <a:effectLst/>
        </c:spPr>
        <c:txPr>
          <a:bodyPr rot="-29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4580056"/>
        <c:crosses val="autoZero"/>
        <c:auto val="1"/>
        <c:lblAlgn val="ctr"/>
        <c:lblOffset val="100"/>
        <c:noMultiLvlLbl val="0"/>
      </c:catAx>
      <c:valAx>
        <c:axId val="834580056"/>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4584376"/>
        <c:crosses val="autoZero"/>
        <c:crossBetween val="between"/>
      </c:valAx>
      <c:spPr>
        <a:noFill/>
        <a:ln>
          <a:noFill/>
        </a:ln>
        <a:effectLst/>
      </c:spPr>
    </c:plotArea>
    <c:legend>
      <c:legendPos val="r"/>
      <c:layout>
        <c:manualLayout>
          <c:xMode val="edge"/>
          <c:yMode val="edge"/>
          <c:x val="0.83893268964676038"/>
          <c:y val="9.4746479382250545E-2"/>
          <c:w val="0.15087596293330136"/>
          <c:h val="0.2865478424644887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GB"/>
              <a:t>Portfolio 1: Capacity Data (GW)</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'P1.Capacity_Data'!$L$6</c:f>
              <c:strCache>
                <c:ptCount val="1"/>
                <c:pt idx="0">
                  <c:v>2030/31 (GW)</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'P1.Capacity_Data'!$K$7:$K$21</c:f>
              <c:strCache>
                <c:ptCount val="15"/>
                <c:pt idx="0">
                  <c:v>Offshore wind</c:v>
                </c:pt>
                <c:pt idx="1">
                  <c:v>Onshore wind</c:v>
                </c:pt>
                <c:pt idx="2">
                  <c:v>Solar</c:v>
                </c:pt>
                <c:pt idx="3">
                  <c:v>Other renewables</c:v>
                </c:pt>
                <c:pt idx="4">
                  <c:v>Nuclear</c:v>
                </c:pt>
                <c:pt idx="5">
                  <c:v>Biomass+BECCS</c:v>
                </c:pt>
                <c:pt idx="6">
                  <c:v>Gas CCS</c:v>
                </c:pt>
                <c:pt idx="7">
                  <c:v>Unabated Gas: GT, CCGT &amp; GT CHP</c:v>
                </c:pt>
                <c:pt idx="8">
                  <c:v>Hydrogen-to-power</c:v>
                </c:pt>
                <c:pt idx="9">
                  <c:v>Batteries</c:v>
                </c:pt>
                <c:pt idx="10">
                  <c:v>Pumped hydro</c:v>
                </c:pt>
                <c:pt idx="11">
                  <c:v>Other LDES </c:v>
                </c:pt>
                <c:pt idx="12">
                  <c:v>Interconnectors</c:v>
                </c:pt>
                <c:pt idx="13">
                  <c:v>DSR</c:v>
                </c:pt>
                <c:pt idx="14">
                  <c:v>Max. Dynamic Demand Shifting</c:v>
                </c:pt>
              </c:strCache>
            </c:strRef>
          </c:cat>
          <c:val>
            <c:numRef>
              <c:f>'P1.Capacity_Data'!$L$7:$L$21</c:f>
              <c:numCache>
                <c:formatCode>0.0</c:formatCode>
                <c:ptCount val="15"/>
                <c:pt idx="0">
                  <c:v>43.1</c:v>
                </c:pt>
                <c:pt idx="1">
                  <c:v>27.3</c:v>
                </c:pt>
                <c:pt idx="2">
                  <c:v>47.4</c:v>
                </c:pt>
                <c:pt idx="3">
                  <c:v>5.5</c:v>
                </c:pt>
                <c:pt idx="4">
                  <c:v>4.0999999999999996</c:v>
                </c:pt>
                <c:pt idx="5">
                  <c:v>3.8</c:v>
                </c:pt>
                <c:pt idx="6">
                  <c:v>0.9</c:v>
                </c:pt>
                <c:pt idx="7">
                  <c:v>35</c:v>
                </c:pt>
                <c:pt idx="8">
                  <c:v>0</c:v>
                </c:pt>
                <c:pt idx="9">
                  <c:v>27</c:v>
                </c:pt>
                <c:pt idx="10">
                  <c:v>4</c:v>
                </c:pt>
                <c:pt idx="11">
                  <c:v>0</c:v>
                </c:pt>
                <c:pt idx="12">
                  <c:v>11.7</c:v>
                </c:pt>
                <c:pt idx="13">
                  <c:v>3.4</c:v>
                </c:pt>
                <c:pt idx="14">
                  <c:v>5.9</c:v>
                </c:pt>
              </c:numCache>
            </c:numRef>
          </c:val>
          <c:extLst>
            <c:ext xmlns:c16="http://schemas.microsoft.com/office/drawing/2014/chart" uri="{C3380CC4-5D6E-409C-BE32-E72D297353CC}">
              <c16:uniqueId val="{00000000-387E-4D14-BE7D-BB19B3B536A2}"/>
            </c:ext>
          </c:extLst>
        </c:ser>
        <c:ser>
          <c:idx val="1"/>
          <c:order val="1"/>
          <c:tx>
            <c:strRef>
              <c:f>'P1.Capacity_Data'!$M$6</c:f>
              <c:strCache>
                <c:ptCount val="1"/>
                <c:pt idx="0">
                  <c:v>2035/36(GW)</c:v>
                </c:pt>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'P1.Capacity_Data'!$K$7:$K$21</c:f>
              <c:strCache>
                <c:ptCount val="15"/>
                <c:pt idx="0">
                  <c:v>Offshore wind</c:v>
                </c:pt>
                <c:pt idx="1">
                  <c:v>Onshore wind</c:v>
                </c:pt>
                <c:pt idx="2">
                  <c:v>Solar</c:v>
                </c:pt>
                <c:pt idx="3">
                  <c:v>Other renewables</c:v>
                </c:pt>
                <c:pt idx="4">
                  <c:v>Nuclear</c:v>
                </c:pt>
                <c:pt idx="5">
                  <c:v>Biomass+BECCS</c:v>
                </c:pt>
                <c:pt idx="6">
                  <c:v>Gas CCS</c:v>
                </c:pt>
                <c:pt idx="7">
                  <c:v>Unabated Gas: GT, CCGT &amp; GT CHP</c:v>
                </c:pt>
                <c:pt idx="8">
                  <c:v>Hydrogen-to-power</c:v>
                </c:pt>
                <c:pt idx="9">
                  <c:v>Batteries</c:v>
                </c:pt>
                <c:pt idx="10">
                  <c:v>Pumped hydro</c:v>
                </c:pt>
                <c:pt idx="11">
                  <c:v>Other LDES </c:v>
                </c:pt>
                <c:pt idx="12">
                  <c:v>Interconnectors</c:v>
                </c:pt>
                <c:pt idx="13">
                  <c:v>DSR</c:v>
                </c:pt>
                <c:pt idx="14">
                  <c:v>Max. Dynamic Demand Shifting</c:v>
                </c:pt>
              </c:strCache>
            </c:strRef>
          </c:cat>
          <c:val>
            <c:numRef>
              <c:f>'P1.Capacity_Data'!$M$7:$M$21</c:f>
              <c:numCache>
                <c:formatCode>0.0</c:formatCode>
                <c:ptCount val="15"/>
                <c:pt idx="0">
                  <c:v>60.3</c:v>
                </c:pt>
                <c:pt idx="1">
                  <c:v>31.2</c:v>
                </c:pt>
                <c:pt idx="2">
                  <c:v>63.8</c:v>
                </c:pt>
                <c:pt idx="3">
                  <c:v>5.2</c:v>
                </c:pt>
                <c:pt idx="4">
                  <c:v>5.8</c:v>
                </c:pt>
                <c:pt idx="5">
                  <c:v>2.8</c:v>
                </c:pt>
                <c:pt idx="6">
                  <c:v>3.9</c:v>
                </c:pt>
                <c:pt idx="7">
                  <c:v>27.2</c:v>
                </c:pt>
                <c:pt idx="8">
                  <c:v>10</c:v>
                </c:pt>
                <c:pt idx="9">
                  <c:v>29</c:v>
                </c:pt>
                <c:pt idx="10">
                  <c:v>6.8</c:v>
                </c:pt>
                <c:pt idx="11">
                  <c:v>2</c:v>
                </c:pt>
                <c:pt idx="12">
                  <c:v>14.2</c:v>
                </c:pt>
                <c:pt idx="13">
                  <c:v>4</c:v>
                </c:pt>
                <c:pt idx="14">
                  <c:v>15.5</c:v>
                </c:pt>
              </c:numCache>
            </c:numRef>
          </c:val>
          <c:extLst>
            <c:ext xmlns:c16="http://schemas.microsoft.com/office/drawing/2014/chart" uri="{C3380CC4-5D6E-409C-BE32-E72D297353CC}">
              <c16:uniqueId val="{00000001-387E-4D14-BE7D-BB19B3B536A2}"/>
            </c:ext>
          </c:extLst>
        </c:ser>
        <c:ser>
          <c:idx val="2"/>
          <c:order val="2"/>
          <c:tx>
            <c:strRef>
              <c:f>'P1.Capacity_Data'!$N$6</c:f>
              <c:strCache>
                <c:ptCount val="1"/>
                <c:pt idx="0">
                  <c:v>2040/41 (GW)</c:v>
                </c:pt>
              </c:strCache>
            </c:strRef>
          </c:tx>
          <c:spPr>
            <a:solidFill>
              <a:schemeClr val="accent3"/>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'P1.Capacity_Data'!$K$7:$K$21</c:f>
              <c:strCache>
                <c:ptCount val="15"/>
                <c:pt idx="0">
                  <c:v>Offshore wind</c:v>
                </c:pt>
                <c:pt idx="1">
                  <c:v>Onshore wind</c:v>
                </c:pt>
                <c:pt idx="2">
                  <c:v>Solar</c:v>
                </c:pt>
                <c:pt idx="3">
                  <c:v>Other renewables</c:v>
                </c:pt>
                <c:pt idx="4">
                  <c:v>Nuclear</c:v>
                </c:pt>
                <c:pt idx="5">
                  <c:v>Biomass+BECCS</c:v>
                </c:pt>
                <c:pt idx="6">
                  <c:v>Gas CCS</c:v>
                </c:pt>
                <c:pt idx="7">
                  <c:v>Unabated Gas: GT, CCGT &amp; GT CHP</c:v>
                </c:pt>
                <c:pt idx="8">
                  <c:v>Hydrogen-to-power</c:v>
                </c:pt>
                <c:pt idx="9">
                  <c:v>Batteries</c:v>
                </c:pt>
                <c:pt idx="10">
                  <c:v>Pumped hydro</c:v>
                </c:pt>
                <c:pt idx="11">
                  <c:v>Other LDES </c:v>
                </c:pt>
                <c:pt idx="12">
                  <c:v>Interconnectors</c:v>
                </c:pt>
                <c:pt idx="13">
                  <c:v>DSR</c:v>
                </c:pt>
                <c:pt idx="14">
                  <c:v>Max. Dynamic Demand Shifting</c:v>
                </c:pt>
              </c:strCache>
            </c:strRef>
          </c:cat>
          <c:val>
            <c:numRef>
              <c:f>'P1.Capacity_Data'!$N$7:$N$21</c:f>
              <c:numCache>
                <c:formatCode>0.0</c:formatCode>
                <c:ptCount val="15"/>
                <c:pt idx="0">
                  <c:v>77.599999999999994</c:v>
                </c:pt>
                <c:pt idx="1">
                  <c:v>35.5</c:v>
                </c:pt>
                <c:pt idx="2">
                  <c:v>80.2</c:v>
                </c:pt>
                <c:pt idx="3">
                  <c:v>6.8</c:v>
                </c:pt>
                <c:pt idx="4">
                  <c:v>15.1</c:v>
                </c:pt>
                <c:pt idx="5">
                  <c:v>2.2999999999999998</c:v>
                </c:pt>
                <c:pt idx="6">
                  <c:v>6.9</c:v>
                </c:pt>
                <c:pt idx="7">
                  <c:v>10.6</c:v>
                </c:pt>
                <c:pt idx="8">
                  <c:v>20</c:v>
                </c:pt>
                <c:pt idx="9">
                  <c:v>29</c:v>
                </c:pt>
                <c:pt idx="10">
                  <c:v>9.1999999999999993</c:v>
                </c:pt>
                <c:pt idx="11">
                  <c:v>7</c:v>
                </c:pt>
                <c:pt idx="12">
                  <c:v>14.2</c:v>
                </c:pt>
                <c:pt idx="13">
                  <c:v>6.6</c:v>
                </c:pt>
                <c:pt idx="14">
                  <c:v>30.2</c:v>
                </c:pt>
              </c:numCache>
            </c:numRef>
          </c:val>
          <c:extLst>
            <c:ext xmlns:c16="http://schemas.microsoft.com/office/drawing/2014/chart" uri="{C3380CC4-5D6E-409C-BE32-E72D297353CC}">
              <c16:uniqueId val="{00000002-387E-4D14-BE7D-BB19B3B536A2}"/>
            </c:ext>
          </c:extLst>
        </c:ser>
        <c:dLbls>
          <c:dLblPos val="outEnd"/>
          <c:showLegendKey val="0"/>
          <c:showVal val="1"/>
          <c:showCatName val="0"/>
          <c:showSerName val="0"/>
          <c:showPercent val="0"/>
          <c:showBubbleSize val="0"/>
        </c:dLbls>
        <c:gapWidth val="444"/>
        <c:overlap val="-90"/>
        <c:axId val="2010714463"/>
        <c:axId val="2010713503"/>
      </c:barChart>
      <c:catAx>
        <c:axId val="201071446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2010713503"/>
        <c:crosses val="autoZero"/>
        <c:auto val="1"/>
        <c:lblAlgn val="ctr"/>
        <c:lblOffset val="100"/>
        <c:noMultiLvlLbl val="0"/>
      </c:catAx>
      <c:valAx>
        <c:axId val="2010713503"/>
        <c:scaling>
          <c:orientation val="minMax"/>
        </c:scaling>
        <c:delete val="1"/>
        <c:axPos val="l"/>
        <c:numFmt formatCode="0.0" sourceLinked="1"/>
        <c:majorTickMark val="none"/>
        <c:minorTickMark val="none"/>
        <c:tickLblPos val="nextTo"/>
        <c:crossAx val="201071446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US"/>
              <a:t>Stored capacity 2030 (GWH)</a:t>
            </a:r>
          </a:p>
        </c:rich>
      </c:tx>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'P1.Capacity_Data'!$L$25</c:f>
              <c:strCache>
                <c:ptCount val="1"/>
                <c:pt idx="0">
                  <c:v>2030/31 (GWh)</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81BF-4E7D-8922-E5BD526F499A}"/>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81BF-4E7D-8922-E5BD526F499A}"/>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81BF-4E7D-8922-E5BD526F499A}"/>
              </c:ext>
            </c:extLst>
          </c:dPt>
          <c:dLbls>
            <c:dLbl>
              <c:idx val="0"/>
              <c:tx>
                <c:rich>
                  <a:bodyPr/>
                  <a:lstStyle/>
                  <a:p>
                    <a:fld id="{058098A6-65A6-47B9-BF70-0FBD731FA23E}" type="PERCENTAGE">
                      <a:rPr lang="en-US" baseline="0"/>
                      <a:pPr/>
                      <a:t>[PERCENTAGE]</a:t>
                    </a:fld>
                    <a:endParaRPr lang="en-GB"/>
                  </a:p>
                </c:rich>
              </c:tx>
              <c:dLblPos val="in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81BF-4E7D-8922-E5BD526F499A}"/>
                </c:ext>
              </c:extLst>
            </c:dLbl>
            <c:dLbl>
              <c:idx val="1"/>
              <c:tx>
                <c:rich>
                  <a:bodyPr/>
                  <a:lstStyle/>
                  <a:p>
                    <a:fld id="{12287BAC-81B3-4B37-B02B-AA05AAA50203}" type="PERCENTAGE">
                      <a:rPr lang="en-US" baseline="0"/>
                      <a:pPr/>
                      <a:t>[PERCENTAGE]</a:t>
                    </a:fld>
                    <a:endParaRPr lang="en-GB"/>
                  </a:p>
                </c:rich>
              </c:tx>
              <c:dLblPos val="in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81BF-4E7D-8922-E5BD526F499A}"/>
                </c:ext>
              </c:extLst>
            </c:dLbl>
            <c:dLbl>
              <c:idx val="2"/>
              <c:tx>
                <c:rich>
                  <a:bodyPr/>
                  <a:lstStyle/>
                  <a:p>
                    <a:r>
                      <a:rPr lang="en-US" baseline="0"/>
                      <a:t>0%</a:t>
                    </a:r>
                    <a:endParaRPr lang="en-US"/>
                  </a:p>
                </c:rich>
              </c:tx>
              <c:dLblPos val="inEnd"/>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5-81BF-4E7D-8922-E5BD526F499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'P1.Capacity_Data'!$K$26:$K$28</c:f>
              <c:strCache>
                <c:ptCount val="3"/>
                <c:pt idx="0">
                  <c:v>Battery</c:v>
                </c:pt>
                <c:pt idx="1">
                  <c:v>LDES</c:v>
                </c:pt>
                <c:pt idx="2">
                  <c:v>Hydrogen</c:v>
                </c:pt>
              </c:strCache>
            </c:strRef>
          </c:cat>
          <c:val>
            <c:numRef>
              <c:f>'P1.Capacity_Data'!$L$26:$L$28</c:f>
              <c:numCache>
                <c:formatCode>General</c:formatCode>
                <c:ptCount val="3"/>
                <c:pt idx="0">
                  <c:v>62</c:v>
                </c:pt>
                <c:pt idx="1">
                  <c:v>34</c:v>
                </c:pt>
                <c:pt idx="2">
                  <c:v>0</c:v>
                </c:pt>
              </c:numCache>
            </c:numRef>
          </c:val>
          <c:extLst>
            <c:ext xmlns:c16="http://schemas.microsoft.com/office/drawing/2014/chart" uri="{C3380CC4-5D6E-409C-BE32-E72D297353CC}">
              <c16:uniqueId val="{00000000-3138-4CD9-8BC0-6FC1C1DCB1BC}"/>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US"/>
              <a:t> Stored capacity 2035 (GWh)</a:t>
            </a:r>
          </a:p>
        </c:rich>
      </c:tx>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'P1.Capacity_Data'!$M$25</c:f>
              <c:strCache>
                <c:ptCount val="1"/>
                <c:pt idx="0">
                  <c:v>2035/36 (GWh)</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F98F-451F-89EA-7B14B9AC07F5}"/>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F98F-451F-89EA-7B14B9AC07F5}"/>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F98F-451F-89EA-7B14B9AC07F5}"/>
              </c:ext>
            </c:extLst>
          </c:dPt>
          <c:dLbls>
            <c:dLbl>
              <c:idx val="0"/>
              <c:layout>
                <c:manualLayout>
                  <c:x val="-3.9961977977755726E-2"/>
                  <c:y val="0.16191635398554041"/>
                </c:manualLayout>
              </c:layout>
              <c:tx>
                <c:rich>
                  <a:bodyPr/>
                  <a:lstStyle/>
                  <a:p>
                    <a:fld id="{0D5F4071-20CD-4751-896E-6CEC122035A5}" type="PERCENTAGE">
                      <a:rPr lang="en-US" baseline="0"/>
                      <a:pPr/>
                      <a:t>[PERCENTAGE]</a:t>
                    </a:fld>
                    <a:endParaRPr lang="en-GB"/>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F98F-451F-89EA-7B14B9AC07F5}"/>
                </c:ext>
              </c:extLst>
            </c:dLbl>
            <c:dLbl>
              <c:idx val="1"/>
              <c:layout>
                <c:manualLayout>
                  <c:x val="3.5651890346708112E-3"/>
                  <c:y val="0.19636771300448419"/>
                </c:manualLayout>
              </c:layout>
              <c:tx>
                <c:rich>
                  <a:bodyPr/>
                  <a:lstStyle/>
                  <a:p>
                    <a:fld id="{C9ED5441-B941-41A6-8290-D784158CD300}" type="PERCENTAGE">
                      <a:rPr lang="en-US" baseline="0"/>
                      <a:pPr/>
                      <a:t>[PERCENTAGE]</a:t>
                    </a:fld>
                    <a:endParaRPr lang="en-GB"/>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F98F-451F-89EA-7B14B9AC07F5}"/>
                </c:ext>
              </c:extLst>
            </c:dLbl>
            <c:dLbl>
              <c:idx val="2"/>
              <c:tx>
                <c:rich>
                  <a:bodyPr/>
                  <a:lstStyle/>
                  <a:p>
                    <a:fld id="{A2745705-326C-44D9-AB1A-602557D4A845}" type="PERCENTAGE">
                      <a:rPr lang="en-US" baseline="0"/>
                      <a:pPr/>
                      <a:t>[PERCENTAGE]</a:t>
                    </a:fld>
                    <a:endParaRPr lang="en-GB"/>
                  </a:p>
                </c:rich>
              </c:tx>
              <c:dLblPos val="in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F98F-451F-89EA-7B14B9AC07F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'P1.Capacity_Data'!$K$26:$K$28</c:f>
              <c:strCache>
                <c:ptCount val="3"/>
                <c:pt idx="0">
                  <c:v>Battery</c:v>
                </c:pt>
                <c:pt idx="1">
                  <c:v>LDES</c:v>
                </c:pt>
                <c:pt idx="2">
                  <c:v>Hydrogen</c:v>
                </c:pt>
              </c:strCache>
            </c:strRef>
          </c:cat>
          <c:val>
            <c:numRef>
              <c:f>'P1.Capacity_Data'!$M$26:$M$28</c:f>
              <c:numCache>
                <c:formatCode>General</c:formatCode>
                <c:ptCount val="3"/>
                <c:pt idx="0">
                  <c:v>70</c:v>
                </c:pt>
                <c:pt idx="1">
                  <c:v>253</c:v>
                </c:pt>
                <c:pt idx="2">
                  <c:v>6000</c:v>
                </c:pt>
              </c:numCache>
            </c:numRef>
          </c:val>
          <c:extLst>
            <c:ext xmlns:c16="http://schemas.microsoft.com/office/drawing/2014/chart" uri="{C3380CC4-5D6E-409C-BE32-E72D297353CC}">
              <c16:uniqueId val="{00000000-25EE-480C-B3D1-38460DE87699}"/>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US"/>
              <a:t>Stored capacity 2040 (GWh)</a:t>
            </a:r>
          </a:p>
        </c:rich>
      </c:tx>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'P1.Capacity_Data'!$N$25</c:f>
              <c:strCache>
                <c:ptCount val="1"/>
                <c:pt idx="0">
                  <c:v>2040/41 (GWh)</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C090-41D2-8912-EFA92BF1E7D5}"/>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C090-41D2-8912-EFA92BF1E7D5}"/>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C090-41D2-8912-EFA92BF1E7D5}"/>
              </c:ext>
            </c:extLst>
          </c:dPt>
          <c:dLbls>
            <c:dLbl>
              <c:idx val="0"/>
              <c:layout>
                <c:manualLayout>
                  <c:x val="-2.7729316844398812E-2"/>
                  <c:y val="0.16751430881459517"/>
                </c:manualLayout>
              </c:layout>
              <c:tx>
                <c:rich>
                  <a:bodyPr/>
                  <a:lstStyle/>
                  <a:p>
                    <a:fld id="{7BDF3119-9E83-4A0D-BCBD-03E6AACC97C3}" type="PERCENTAGE">
                      <a:rPr lang="en-US" baseline="0"/>
                      <a:pPr/>
                      <a:t>[PERCENTAGE]</a:t>
                    </a:fld>
                    <a:endParaRPr lang="en-GB"/>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C090-41D2-8912-EFA92BF1E7D5}"/>
                </c:ext>
              </c:extLst>
            </c:dLbl>
            <c:dLbl>
              <c:idx val="1"/>
              <c:layout>
                <c:manualLayout>
                  <c:x val="2.3084637577920113E-2"/>
                  <c:y val="0.23107285276423917"/>
                </c:manualLayout>
              </c:layout>
              <c:tx>
                <c:rich>
                  <a:bodyPr/>
                  <a:lstStyle/>
                  <a:p>
                    <a:fld id="{5895D992-7F68-4A4D-B79B-601ECFAAD392}" type="PERCENTAGE">
                      <a:rPr lang="en-US" baseline="0"/>
                      <a:pPr/>
                      <a:t>[PERCENTAGE]</a:t>
                    </a:fld>
                    <a:endParaRPr lang="en-GB"/>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C090-41D2-8912-EFA92BF1E7D5}"/>
                </c:ext>
              </c:extLst>
            </c:dLbl>
            <c:dLbl>
              <c:idx val="2"/>
              <c:tx>
                <c:rich>
                  <a:bodyPr/>
                  <a:lstStyle/>
                  <a:p>
                    <a:fld id="{CE717009-EE8A-42A1-9851-EE8DA5A47215}" type="PERCENTAGE">
                      <a:rPr lang="en-US" baseline="0"/>
                      <a:pPr/>
                      <a:t>[PERCENTAGE]</a:t>
                    </a:fld>
                    <a:endParaRPr lang="en-GB"/>
                  </a:p>
                </c:rich>
              </c:tx>
              <c:dLblPos val="in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C090-41D2-8912-EFA92BF1E7D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'P1.Capacity_Data'!$K$26:$K$28</c:f>
              <c:strCache>
                <c:ptCount val="3"/>
                <c:pt idx="0">
                  <c:v>Battery</c:v>
                </c:pt>
                <c:pt idx="1">
                  <c:v>LDES</c:v>
                </c:pt>
                <c:pt idx="2">
                  <c:v>Hydrogen</c:v>
                </c:pt>
              </c:strCache>
            </c:strRef>
          </c:cat>
          <c:val>
            <c:numRef>
              <c:f>'P1.Capacity_Data'!$N$26:$N$28</c:f>
              <c:numCache>
                <c:formatCode>General</c:formatCode>
                <c:ptCount val="3"/>
                <c:pt idx="0">
                  <c:v>70</c:v>
                </c:pt>
                <c:pt idx="1">
                  <c:v>662</c:v>
                </c:pt>
                <c:pt idx="2">
                  <c:v>16000</c:v>
                </c:pt>
              </c:numCache>
            </c:numRef>
          </c:val>
          <c:extLst>
            <c:ext xmlns:c16="http://schemas.microsoft.com/office/drawing/2014/chart" uri="{C3380CC4-5D6E-409C-BE32-E72D297353CC}">
              <c16:uniqueId val="{00000000-3D34-452D-9C40-05CE25038A75}"/>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9.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3.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4.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5.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9.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1.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5.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6.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7.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4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sv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chart" Target="../charts/chart14.xml"/><Relationship Id="rId7" Type="http://schemas.openxmlformats.org/officeDocument/2006/relationships/image" Target="../media/image3.png"/><Relationship Id="rId2" Type="http://schemas.openxmlformats.org/officeDocument/2006/relationships/chart" Target="../charts/chart13.xml"/><Relationship Id="rId1" Type="http://schemas.openxmlformats.org/officeDocument/2006/relationships/chart" Target="../charts/chart12.xml"/><Relationship Id="rId6" Type="http://schemas.openxmlformats.org/officeDocument/2006/relationships/image" Target="../media/image2.svg"/><Relationship Id="rId5" Type="http://schemas.openxmlformats.org/officeDocument/2006/relationships/image" Target="../media/image1.png"/><Relationship Id="rId4" Type="http://schemas.openxmlformats.org/officeDocument/2006/relationships/chart" Target="../charts/chart15.xml"/><Relationship Id="rId9" Type="http://schemas.openxmlformats.org/officeDocument/2006/relationships/image" Target="../media/image5.svg"/></Relationships>
</file>

<file path=xl/drawings/_rels/drawing12.xml.rels><?xml version="1.0" encoding="UTF-8" standalone="yes"?>
<Relationships xmlns="http://schemas.openxmlformats.org/package/2006/relationships"><Relationship Id="rId3" Type="http://schemas.openxmlformats.org/officeDocument/2006/relationships/image" Target="../media/image1.png"/><Relationship Id="rId7" Type="http://schemas.openxmlformats.org/officeDocument/2006/relationships/image" Target="../media/image5.svg"/><Relationship Id="rId2" Type="http://schemas.openxmlformats.org/officeDocument/2006/relationships/chart" Target="../charts/chart17.xml"/><Relationship Id="rId1" Type="http://schemas.openxmlformats.org/officeDocument/2006/relationships/chart" Target="../charts/chart16.xml"/><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2.sv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chart" Target="../charts/chart20.xml"/><Relationship Id="rId7" Type="http://schemas.openxmlformats.org/officeDocument/2006/relationships/image" Target="../media/image3.png"/><Relationship Id="rId2" Type="http://schemas.openxmlformats.org/officeDocument/2006/relationships/chart" Target="../charts/chart19.xml"/><Relationship Id="rId1" Type="http://schemas.openxmlformats.org/officeDocument/2006/relationships/chart" Target="../charts/chart18.xml"/><Relationship Id="rId6" Type="http://schemas.openxmlformats.org/officeDocument/2006/relationships/image" Target="../media/image2.svg"/><Relationship Id="rId5" Type="http://schemas.openxmlformats.org/officeDocument/2006/relationships/image" Target="../media/image1.png"/><Relationship Id="rId4" Type="http://schemas.openxmlformats.org/officeDocument/2006/relationships/chart" Target="../charts/chart21.xml"/><Relationship Id="rId9" Type="http://schemas.openxmlformats.org/officeDocument/2006/relationships/image" Target="../media/image5.svg"/></Relationships>
</file>

<file path=xl/drawings/_rels/drawing15.xml.rels><?xml version="1.0" encoding="UTF-8" standalone="yes"?>
<Relationships xmlns="http://schemas.openxmlformats.org/package/2006/relationships"><Relationship Id="rId3" Type="http://schemas.openxmlformats.org/officeDocument/2006/relationships/image" Target="../media/image1.png"/><Relationship Id="rId7" Type="http://schemas.openxmlformats.org/officeDocument/2006/relationships/image" Target="../media/image5.svg"/><Relationship Id="rId2" Type="http://schemas.openxmlformats.org/officeDocument/2006/relationships/chart" Target="../charts/chart23.xml"/><Relationship Id="rId1" Type="http://schemas.openxmlformats.org/officeDocument/2006/relationships/chart" Target="../charts/chart22.xml"/><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2.sv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_rels/drawing17.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chart" Target="../charts/chart26.xml"/><Relationship Id="rId7" Type="http://schemas.openxmlformats.org/officeDocument/2006/relationships/image" Target="../media/image3.png"/><Relationship Id="rId2" Type="http://schemas.openxmlformats.org/officeDocument/2006/relationships/chart" Target="../charts/chart25.xml"/><Relationship Id="rId1" Type="http://schemas.openxmlformats.org/officeDocument/2006/relationships/chart" Target="../charts/chart24.xml"/><Relationship Id="rId6" Type="http://schemas.openxmlformats.org/officeDocument/2006/relationships/image" Target="../media/image2.svg"/><Relationship Id="rId5" Type="http://schemas.openxmlformats.org/officeDocument/2006/relationships/image" Target="../media/image1.png"/><Relationship Id="rId4" Type="http://schemas.openxmlformats.org/officeDocument/2006/relationships/chart" Target="../charts/chart27.xml"/><Relationship Id="rId9" Type="http://schemas.openxmlformats.org/officeDocument/2006/relationships/image" Target="../media/image5.svg"/></Relationships>
</file>

<file path=xl/drawings/_rels/drawing18.xml.rels><?xml version="1.0" encoding="UTF-8" standalone="yes"?>
<Relationships xmlns="http://schemas.openxmlformats.org/package/2006/relationships"><Relationship Id="rId3" Type="http://schemas.openxmlformats.org/officeDocument/2006/relationships/image" Target="../media/image1.png"/><Relationship Id="rId7" Type="http://schemas.openxmlformats.org/officeDocument/2006/relationships/image" Target="../media/image5.svg"/><Relationship Id="rId2" Type="http://schemas.openxmlformats.org/officeDocument/2006/relationships/chart" Target="../charts/chart29.xml"/><Relationship Id="rId1" Type="http://schemas.openxmlformats.org/officeDocument/2006/relationships/chart" Target="../charts/chart28.xml"/><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2.svg"/></Relationships>
</file>

<file path=xl/drawings/_rels/drawing1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_rels/drawing20.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chart" Target="../charts/chart32.xml"/><Relationship Id="rId7" Type="http://schemas.openxmlformats.org/officeDocument/2006/relationships/image" Target="../media/image3.png"/><Relationship Id="rId2" Type="http://schemas.openxmlformats.org/officeDocument/2006/relationships/chart" Target="../charts/chart31.xml"/><Relationship Id="rId1" Type="http://schemas.openxmlformats.org/officeDocument/2006/relationships/chart" Target="../charts/chart30.xml"/><Relationship Id="rId6" Type="http://schemas.openxmlformats.org/officeDocument/2006/relationships/image" Target="../media/image2.svg"/><Relationship Id="rId5" Type="http://schemas.openxmlformats.org/officeDocument/2006/relationships/image" Target="../media/image1.png"/><Relationship Id="rId4" Type="http://schemas.openxmlformats.org/officeDocument/2006/relationships/chart" Target="../charts/chart33.xml"/><Relationship Id="rId9" Type="http://schemas.openxmlformats.org/officeDocument/2006/relationships/image" Target="../media/image5.svg"/></Relationships>
</file>

<file path=xl/drawings/_rels/drawing21.xml.rels><?xml version="1.0" encoding="UTF-8" standalone="yes"?>
<Relationships xmlns="http://schemas.openxmlformats.org/package/2006/relationships"><Relationship Id="rId3" Type="http://schemas.openxmlformats.org/officeDocument/2006/relationships/image" Target="../media/image1.png"/><Relationship Id="rId7" Type="http://schemas.openxmlformats.org/officeDocument/2006/relationships/image" Target="../media/image5.svg"/><Relationship Id="rId2" Type="http://schemas.openxmlformats.org/officeDocument/2006/relationships/chart" Target="../charts/chart35.xml"/><Relationship Id="rId1" Type="http://schemas.openxmlformats.org/officeDocument/2006/relationships/chart" Target="../charts/chart34.xml"/><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2.svg"/></Relationships>
</file>

<file path=xl/drawings/_rels/drawing2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_rels/drawing23.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chart" Target="../charts/chart38.xml"/><Relationship Id="rId7" Type="http://schemas.openxmlformats.org/officeDocument/2006/relationships/image" Target="../media/image3.png"/><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image" Target="../media/image2.svg"/><Relationship Id="rId5" Type="http://schemas.openxmlformats.org/officeDocument/2006/relationships/image" Target="../media/image1.png"/><Relationship Id="rId4" Type="http://schemas.openxmlformats.org/officeDocument/2006/relationships/chart" Target="../charts/chart39.xml"/><Relationship Id="rId9" Type="http://schemas.openxmlformats.org/officeDocument/2006/relationships/image" Target="../media/image5.svg"/></Relationships>
</file>

<file path=xl/drawings/_rels/drawing24.xml.rels><?xml version="1.0" encoding="UTF-8" standalone="yes"?>
<Relationships xmlns="http://schemas.openxmlformats.org/package/2006/relationships"><Relationship Id="rId3" Type="http://schemas.openxmlformats.org/officeDocument/2006/relationships/image" Target="../media/image1.png"/><Relationship Id="rId7" Type="http://schemas.openxmlformats.org/officeDocument/2006/relationships/image" Target="../media/image5.svg"/><Relationship Id="rId2" Type="http://schemas.openxmlformats.org/officeDocument/2006/relationships/chart" Target="../charts/chart41.xml"/><Relationship Id="rId1" Type="http://schemas.openxmlformats.org/officeDocument/2006/relationships/chart" Target="../charts/chart40.xml"/><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2.svg"/></Relationships>
</file>

<file path=xl/drawings/_rels/drawing2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_rels/drawing2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chart" Target="../charts/chart3.xml"/><Relationship Id="rId7" Type="http://schemas.openxmlformats.org/officeDocument/2006/relationships/image" Target="../media/image3.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svg"/><Relationship Id="rId5" Type="http://schemas.openxmlformats.org/officeDocument/2006/relationships/image" Target="../media/image1.png"/><Relationship Id="rId4" Type="http://schemas.openxmlformats.org/officeDocument/2006/relationships/chart" Target="../charts/chart4.xml"/><Relationship Id="rId9" Type="http://schemas.openxmlformats.org/officeDocument/2006/relationships/image" Target="../media/image5.svg"/></Relationships>
</file>

<file path=xl/drawings/_rels/drawing5.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chart" Target="../charts/chart5.xml"/><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chart" Target="../charts/chart8.xml"/><Relationship Id="rId7" Type="http://schemas.openxmlformats.org/officeDocument/2006/relationships/image" Target="../media/image3.png"/><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image" Target="../media/image2.svg"/><Relationship Id="rId5" Type="http://schemas.openxmlformats.org/officeDocument/2006/relationships/image" Target="../media/image1.png"/><Relationship Id="rId4" Type="http://schemas.openxmlformats.org/officeDocument/2006/relationships/chart" Target="../charts/chart9.xml"/><Relationship Id="rId9" Type="http://schemas.openxmlformats.org/officeDocument/2006/relationships/image" Target="../media/image5.svg"/></Relationships>
</file>

<file path=xl/drawings/_rels/drawing9.xml.rels><?xml version="1.0" encoding="UTF-8" standalone="yes"?>
<Relationships xmlns="http://schemas.openxmlformats.org/package/2006/relationships"><Relationship Id="rId3" Type="http://schemas.openxmlformats.org/officeDocument/2006/relationships/image" Target="../media/image1.png"/><Relationship Id="rId7" Type="http://schemas.openxmlformats.org/officeDocument/2006/relationships/image" Target="../media/image5.svg"/><Relationship Id="rId2" Type="http://schemas.openxmlformats.org/officeDocument/2006/relationships/chart" Target="../charts/chart11.xml"/><Relationship Id="rId1" Type="http://schemas.openxmlformats.org/officeDocument/2006/relationships/chart" Target="../charts/chart10.xml"/><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2.svg"/></Relationships>
</file>

<file path=xl/drawings/drawing1.xml><?xml version="1.0" encoding="utf-8"?>
<xdr:wsDr xmlns:xdr="http://schemas.openxmlformats.org/drawingml/2006/spreadsheetDrawing" xmlns:a="http://schemas.openxmlformats.org/drawingml/2006/main">
  <xdr:twoCellAnchor>
    <xdr:from>
      <xdr:col>0</xdr:col>
      <xdr:colOff>518159</xdr:colOff>
      <xdr:row>0</xdr:row>
      <xdr:rowOff>0</xdr:rowOff>
    </xdr:from>
    <xdr:to>
      <xdr:col>11</xdr:col>
      <xdr:colOff>19050</xdr:colOff>
      <xdr:row>0</xdr:row>
      <xdr:rowOff>1066800</xdr:rowOff>
    </xdr:to>
    <xdr:grpSp>
      <xdr:nvGrpSpPr>
        <xdr:cNvPr id="16" name="Group 15">
          <a:extLst>
            <a:ext uri="{FF2B5EF4-FFF2-40B4-BE49-F238E27FC236}">
              <a16:creationId xmlns:a16="http://schemas.microsoft.com/office/drawing/2014/main" id="{B1708A97-FF80-CE7D-F857-B89CE6F0F345}"/>
            </a:ext>
          </a:extLst>
        </xdr:cNvPr>
        <xdr:cNvGrpSpPr/>
      </xdr:nvGrpSpPr>
      <xdr:grpSpPr>
        <a:xfrm>
          <a:off x="518159" y="0"/>
          <a:ext cx="14307597" cy="1066800"/>
          <a:chOff x="518159" y="0"/>
          <a:chExt cx="14188441" cy="1070610"/>
        </a:xfrm>
      </xdr:grpSpPr>
      <xdr:grpSp>
        <xdr:nvGrpSpPr>
          <xdr:cNvPr id="11" name="Group 10">
            <a:extLst>
              <a:ext uri="{FF2B5EF4-FFF2-40B4-BE49-F238E27FC236}">
                <a16:creationId xmlns:a16="http://schemas.microsoft.com/office/drawing/2014/main" id="{25056DDD-2807-FB9F-BAB0-312158041302}"/>
              </a:ext>
            </a:extLst>
          </xdr:cNvPr>
          <xdr:cNvGrpSpPr/>
        </xdr:nvGrpSpPr>
        <xdr:grpSpPr>
          <a:xfrm>
            <a:off x="518159" y="0"/>
            <a:ext cx="14188441" cy="1070610"/>
            <a:chOff x="518159" y="0"/>
            <a:chExt cx="14188441" cy="1329690"/>
          </a:xfrm>
        </xdr:grpSpPr>
        <xdr:pic>
          <xdr:nvPicPr>
            <xdr:cNvPr id="7" name="Picture 3">
              <a:extLst>
                <a:ext uri="{FF2B5EF4-FFF2-40B4-BE49-F238E27FC236}">
                  <a16:creationId xmlns:a16="http://schemas.microsoft.com/office/drawing/2014/main" id="{4CFDE2A1-30F7-43A4-855E-036050D13EE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518159" y="53339"/>
              <a:ext cx="4464000" cy="1263690"/>
            </a:xfrm>
            <a:prstGeom prst="rect">
              <a:avLst/>
            </a:prstGeom>
          </xdr:spPr>
        </xdr:pic>
        <xdr:pic>
          <xdr:nvPicPr>
            <xdr:cNvPr id="8" name="Picture 7">
              <a:extLst>
                <a:ext uri="{FF2B5EF4-FFF2-40B4-BE49-F238E27FC236}">
                  <a16:creationId xmlns:a16="http://schemas.microsoft.com/office/drawing/2014/main" id="{F571AC47-18B8-26CE-DCD6-7DFB04E932D7}"/>
                </a:ext>
              </a:extLst>
            </xdr:cNvPr>
            <xdr:cNvPicPr>
              <a:picLocks noChangeAspect="1"/>
            </xdr:cNvPicPr>
          </xdr:nvPicPr>
          <xdr:blipFill>
            <a:blip xmlns:r="http://schemas.openxmlformats.org/officeDocument/2006/relationships" r:embed="rId3"/>
            <a:stretch>
              <a:fillRect/>
            </a:stretch>
          </xdr:blipFill>
          <xdr:spPr>
            <a:xfrm>
              <a:off x="5067301" y="0"/>
              <a:ext cx="9639299" cy="1329690"/>
            </a:xfrm>
            <a:prstGeom prst="rect">
              <a:avLst/>
            </a:prstGeom>
          </xdr:spPr>
        </xdr:pic>
      </xdr:grpSp>
      <xdr:pic>
        <xdr:nvPicPr>
          <xdr:cNvPr id="15" name="Graphic 4">
            <a:extLst>
              <a:ext uri="{FF2B5EF4-FFF2-40B4-BE49-F238E27FC236}">
                <a16:creationId xmlns:a16="http://schemas.microsoft.com/office/drawing/2014/main" id="{12FCBDDB-B24E-4208-8B8C-182A0D59BBA8}"/>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rcRect/>
          <a:stretch/>
        </xdr:blipFill>
        <xdr:spPr>
          <a:xfrm>
            <a:off x="12847320" y="76200"/>
            <a:ext cx="1261872" cy="383032"/>
          </a:xfrm>
          <a:prstGeom prst="rect">
            <a:avLst/>
          </a:prstGeom>
        </xdr:spPr>
      </xdr:pic>
    </xdr:grpSp>
    <xdr:clientData/>
  </xdr:twoCellAnchor>
  <xdr:twoCellAnchor editAs="oneCell">
    <xdr:from>
      <xdr:col>3</xdr:col>
      <xdr:colOff>87630</xdr:colOff>
      <xdr:row>8</xdr:row>
      <xdr:rowOff>3448050</xdr:rowOff>
    </xdr:from>
    <xdr:to>
      <xdr:col>6</xdr:col>
      <xdr:colOff>480695</xdr:colOff>
      <xdr:row>12</xdr:row>
      <xdr:rowOff>69533</xdr:rowOff>
    </xdr:to>
    <xdr:pic>
      <xdr:nvPicPr>
        <xdr:cNvPr id="2" name="Picture 1">
          <a:extLst>
            <a:ext uri="{FF2B5EF4-FFF2-40B4-BE49-F238E27FC236}">
              <a16:creationId xmlns:a16="http://schemas.microsoft.com/office/drawing/2014/main" id="{D4B40E34-EB50-4A2C-B817-644038C45FAE}"/>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120640" y="7029450"/>
          <a:ext cx="4111625" cy="26336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518159</xdr:colOff>
      <xdr:row>0</xdr:row>
      <xdr:rowOff>0</xdr:rowOff>
    </xdr:from>
    <xdr:to>
      <xdr:col>11</xdr:col>
      <xdr:colOff>19050</xdr:colOff>
      <xdr:row>1</xdr:row>
      <xdr:rowOff>0</xdr:rowOff>
    </xdr:to>
    <xdr:grpSp>
      <xdr:nvGrpSpPr>
        <xdr:cNvPr id="2" name="Group 1">
          <a:extLst>
            <a:ext uri="{FF2B5EF4-FFF2-40B4-BE49-F238E27FC236}">
              <a16:creationId xmlns:a16="http://schemas.microsoft.com/office/drawing/2014/main" id="{5F81076A-CA9A-4A6F-97A0-A553BE5399C7}"/>
            </a:ext>
          </a:extLst>
        </xdr:cNvPr>
        <xdr:cNvGrpSpPr/>
      </xdr:nvGrpSpPr>
      <xdr:grpSpPr>
        <a:xfrm>
          <a:off x="518159" y="0"/>
          <a:ext cx="12962891" cy="1069879"/>
          <a:chOff x="518159" y="0"/>
          <a:chExt cx="14188441" cy="1329690"/>
        </a:xfrm>
      </xdr:grpSpPr>
      <xdr:pic>
        <xdr:nvPicPr>
          <xdr:cNvPr id="3" name="Picture 3">
            <a:extLst>
              <a:ext uri="{FF2B5EF4-FFF2-40B4-BE49-F238E27FC236}">
                <a16:creationId xmlns:a16="http://schemas.microsoft.com/office/drawing/2014/main" id="{E2E78F1A-20E0-FE20-A44A-180A7EC4C95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518159" y="53339"/>
            <a:ext cx="4464000" cy="1263690"/>
          </a:xfrm>
          <a:prstGeom prst="rect">
            <a:avLst/>
          </a:prstGeom>
        </xdr:spPr>
      </xdr:pic>
      <xdr:pic>
        <xdr:nvPicPr>
          <xdr:cNvPr id="4" name="Picture 3">
            <a:extLst>
              <a:ext uri="{FF2B5EF4-FFF2-40B4-BE49-F238E27FC236}">
                <a16:creationId xmlns:a16="http://schemas.microsoft.com/office/drawing/2014/main" id="{B8DF0B87-4C6D-EB8A-7195-73A2FED29F75}"/>
              </a:ext>
            </a:extLst>
          </xdr:cNvPr>
          <xdr:cNvPicPr>
            <a:picLocks noChangeAspect="1"/>
          </xdr:cNvPicPr>
        </xdr:nvPicPr>
        <xdr:blipFill>
          <a:blip xmlns:r="http://schemas.openxmlformats.org/officeDocument/2006/relationships" r:embed="rId3"/>
          <a:stretch>
            <a:fillRect/>
          </a:stretch>
        </xdr:blipFill>
        <xdr:spPr>
          <a:xfrm>
            <a:off x="5067301" y="0"/>
            <a:ext cx="9639299" cy="1329690"/>
          </a:xfrm>
          <a:prstGeom prst="rect">
            <a:avLst/>
          </a:prstGeom>
        </xdr:spPr>
      </xdr:pic>
    </xdr:grpSp>
    <xdr:clientData/>
  </xdr:twoCellAnchor>
  <xdr:twoCellAnchor>
    <xdr:from>
      <xdr:col>6</xdr:col>
      <xdr:colOff>71434</xdr:colOff>
      <xdr:row>0</xdr:row>
      <xdr:rowOff>0</xdr:rowOff>
    </xdr:from>
    <xdr:to>
      <xdr:col>13</xdr:col>
      <xdr:colOff>91441</xdr:colOff>
      <xdr:row>1</xdr:row>
      <xdr:rowOff>0</xdr:rowOff>
    </xdr:to>
    <xdr:grpSp>
      <xdr:nvGrpSpPr>
        <xdr:cNvPr id="5" name="Group 4">
          <a:extLst>
            <a:ext uri="{FF2B5EF4-FFF2-40B4-BE49-F238E27FC236}">
              <a16:creationId xmlns:a16="http://schemas.microsoft.com/office/drawing/2014/main" id="{A434EE55-2B8B-4341-9C5F-02C5B66C3789}"/>
            </a:ext>
          </a:extLst>
        </xdr:cNvPr>
        <xdr:cNvGrpSpPr/>
      </xdr:nvGrpSpPr>
      <xdr:grpSpPr>
        <a:xfrm>
          <a:off x="5105252" y="0"/>
          <a:ext cx="9733583" cy="1069879"/>
          <a:chOff x="5067301" y="0"/>
          <a:chExt cx="9639299" cy="1070610"/>
        </a:xfrm>
      </xdr:grpSpPr>
      <xdr:pic>
        <xdr:nvPicPr>
          <xdr:cNvPr id="9" name="Picture 8">
            <a:extLst>
              <a:ext uri="{FF2B5EF4-FFF2-40B4-BE49-F238E27FC236}">
                <a16:creationId xmlns:a16="http://schemas.microsoft.com/office/drawing/2014/main" id="{6AF7B912-D4A6-7CEC-F954-E2B8F9EDD899}"/>
              </a:ext>
            </a:extLst>
          </xdr:cNvPr>
          <xdr:cNvPicPr>
            <a:picLocks noChangeAspect="1"/>
          </xdr:cNvPicPr>
        </xdr:nvPicPr>
        <xdr:blipFill>
          <a:blip xmlns:r="http://schemas.openxmlformats.org/officeDocument/2006/relationships" r:embed="rId3"/>
          <a:stretch>
            <a:fillRect/>
          </a:stretch>
        </xdr:blipFill>
        <xdr:spPr>
          <a:xfrm>
            <a:off x="5067301" y="0"/>
            <a:ext cx="9639299" cy="1070610"/>
          </a:xfrm>
          <a:prstGeom prst="rect">
            <a:avLst/>
          </a:prstGeom>
        </xdr:spPr>
      </xdr:pic>
      <xdr:pic>
        <xdr:nvPicPr>
          <xdr:cNvPr id="7" name="Graphic 4">
            <a:extLst>
              <a:ext uri="{FF2B5EF4-FFF2-40B4-BE49-F238E27FC236}">
                <a16:creationId xmlns:a16="http://schemas.microsoft.com/office/drawing/2014/main" id="{E9E38BA8-1D72-077C-E71A-5844ED8B2C95}"/>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rcRect/>
          <a:stretch/>
        </xdr:blipFill>
        <xdr:spPr>
          <a:xfrm>
            <a:off x="12847320" y="76200"/>
            <a:ext cx="1261872" cy="383032"/>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560068</xdr:colOff>
      <xdr:row>5</xdr:row>
      <xdr:rowOff>9523</xdr:rowOff>
    </xdr:from>
    <xdr:to>
      <xdr:col>8</xdr:col>
      <xdr:colOff>647250</xdr:colOff>
      <xdr:row>28</xdr:row>
      <xdr:rowOff>92145</xdr:rowOff>
    </xdr:to>
    <xdr:grpSp>
      <xdr:nvGrpSpPr>
        <xdr:cNvPr id="6" name="Group 5">
          <a:extLst>
            <a:ext uri="{FF2B5EF4-FFF2-40B4-BE49-F238E27FC236}">
              <a16:creationId xmlns:a16="http://schemas.microsoft.com/office/drawing/2014/main" id="{62083A8D-4CAF-4A8F-ACB3-15815215229C}"/>
            </a:ext>
          </a:extLst>
        </xdr:cNvPr>
        <xdr:cNvGrpSpPr/>
      </xdr:nvGrpSpPr>
      <xdr:grpSpPr>
        <a:xfrm>
          <a:off x="560068" y="2554226"/>
          <a:ext cx="10731663" cy="6427919"/>
          <a:chOff x="560068" y="885823"/>
          <a:chExt cx="10800902" cy="6304352"/>
        </a:xfrm>
      </xdr:grpSpPr>
      <xdr:graphicFrame macro="">
        <xdr:nvGraphicFramePr>
          <xdr:cNvPr id="2" name="Chart 1">
            <a:extLst>
              <a:ext uri="{FF2B5EF4-FFF2-40B4-BE49-F238E27FC236}">
                <a16:creationId xmlns:a16="http://schemas.microsoft.com/office/drawing/2014/main" id="{BCDDEE64-1CAC-0444-5FB9-AD41B681E87F}"/>
              </a:ext>
            </a:extLst>
          </xdr:cNvPr>
          <xdr:cNvGraphicFramePr/>
        </xdr:nvGraphicFramePr>
        <xdr:xfrm>
          <a:off x="560068" y="885823"/>
          <a:ext cx="10800000" cy="43200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Chart 2">
            <a:extLst>
              <a:ext uri="{FF2B5EF4-FFF2-40B4-BE49-F238E27FC236}">
                <a16:creationId xmlns:a16="http://schemas.microsoft.com/office/drawing/2014/main" id="{89F4EEB2-7F10-1984-36E2-76D78E6A7EBD}"/>
              </a:ext>
            </a:extLst>
          </xdr:cNvPr>
          <xdr:cNvGraphicFramePr/>
        </xdr:nvGraphicFramePr>
        <xdr:xfrm>
          <a:off x="571500" y="5206365"/>
          <a:ext cx="3600000" cy="198000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4" name="Chart 3">
            <a:extLst>
              <a:ext uri="{FF2B5EF4-FFF2-40B4-BE49-F238E27FC236}">
                <a16:creationId xmlns:a16="http://schemas.microsoft.com/office/drawing/2014/main" id="{7D71513B-01F3-1DF6-E009-FC5B6D2EB176}"/>
              </a:ext>
            </a:extLst>
          </xdr:cNvPr>
          <xdr:cNvGraphicFramePr/>
        </xdr:nvGraphicFramePr>
        <xdr:xfrm>
          <a:off x="4171950" y="5210175"/>
          <a:ext cx="3600000" cy="198000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5" name="Chart 4">
            <a:extLst>
              <a:ext uri="{FF2B5EF4-FFF2-40B4-BE49-F238E27FC236}">
                <a16:creationId xmlns:a16="http://schemas.microsoft.com/office/drawing/2014/main" id="{20B5EC4D-7AD5-B0AA-4763-AD59915A9126}"/>
              </a:ext>
            </a:extLst>
          </xdr:cNvPr>
          <xdr:cNvGraphicFramePr/>
        </xdr:nvGraphicFramePr>
        <xdr:xfrm>
          <a:off x="7760970" y="5210175"/>
          <a:ext cx="3600000" cy="198000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518159</xdr:colOff>
      <xdr:row>0</xdr:row>
      <xdr:rowOff>0</xdr:rowOff>
    </xdr:from>
    <xdr:to>
      <xdr:col>11</xdr:col>
      <xdr:colOff>19050</xdr:colOff>
      <xdr:row>1</xdr:row>
      <xdr:rowOff>0</xdr:rowOff>
    </xdr:to>
    <xdr:grpSp>
      <xdr:nvGrpSpPr>
        <xdr:cNvPr id="7" name="Group 6">
          <a:extLst>
            <a:ext uri="{FF2B5EF4-FFF2-40B4-BE49-F238E27FC236}">
              <a16:creationId xmlns:a16="http://schemas.microsoft.com/office/drawing/2014/main" id="{9C23613F-EE58-467B-A572-FA944E9AE09D}"/>
            </a:ext>
          </a:extLst>
        </xdr:cNvPr>
        <xdr:cNvGrpSpPr/>
      </xdr:nvGrpSpPr>
      <xdr:grpSpPr>
        <a:xfrm>
          <a:off x="518159" y="0"/>
          <a:ext cx="13955372" cy="1072444"/>
          <a:chOff x="518159" y="0"/>
          <a:chExt cx="14188441" cy="1329690"/>
        </a:xfrm>
      </xdr:grpSpPr>
      <xdr:pic>
        <xdr:nvPicPr>
          <xdr:cNvPr id="8" name="Picture 3">
            <a:extLst>
              <a:ext uri="{FF2B5EF4-FFF2-40B4-BE49-F238E27FC236}">
                <a16:creationId xmlns:a16="http://schemas.microsoft.com/office/drawing/2014/main" id="{34B739EF-B08D-84EE-B98D-B6B2F02B357D}"/>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rcRect/>
          <a:stretch/>
        </xdr:blipFill>
        <xdr:spPr>
          <a:xfrm>
            <a:off x="518159" y="53339"/>
            <a:ext cx="4464000" cy="1263690"/>
          </a:xfrm>
          <a:prstGeom prst="rect">
            <a:avLst/>
          </a:prstGeom>
        </xdr:spPr>
      </xdr:pic>
      <xdr:pic>
        <xdr:nvPicPr>
          <xdr:cNvPr id="9" name="Picture 8">
            <a:extLst>
              <a:ext uri="{FF2B5EF4-FFF2-40B4-BE49-F238E27FC236}">
                <a16:creationId xmlns:a16="http://schemas.microsoft.com/office/drawing/2014/main" id="{1738E904-E378-4FC8-212A-3EF7B176743D}"/>
              </a:ext>
            </a:extLst>
          </xdr:cNvPr>
          <xdr:cNvPicPr>
            <a:picLocks noChangeAspect="1"/>
          </xdr:cNvPicPr>
        </xdr:nvPicPr>
        <xdr:blipFill>
          <a:blip xmlns:r="http://schemas.openxmlformats.org/officeDocument/2006/relationships" r:embed="rId7"/>
          <a:stretch>
            <a:fillRect/>
          </a:stretch>
        </xdr:blipFill>
        <xdr:spPr>
          <a:xfrm>
            <a:off x="5067301" y="0"/>
            <a:ext cx="9639299" cy="1329690"/>
          </a:xfrm>
          <a:prstGeom prst="rect">
            <a:avLst/>
          </a:prstGeom>
        </xdr:spPr>
      </xdr:pic>
    </xdr:grpSp>
    <xdr:clientData/>
  </xdr:twoCellAnchor>
  <xdr:twoCellAnchor>
    <xdr:from>
      <xdr:col>1</xdr:col>
      <xdr:colOff>2028261</xdr:colOff>
      <xdr:row>0</xdr:row>
      <xdr:rowOff>0</xdr:rowOff>
    </xdr:from>
    <xdr:to>
      <xdr:col>13</xdr:col>
      <xdr:colOff>67733</xdr:colOff>
      <xdr:row>1</xdr:row>
      <xdr:rowOff>0</xdr:rowOff>
    </xdr:to>
    <xdr:grpSp>
      <xdr:nvGrpSpPr>
        <xdr:cNvPr id="10" name="Group 9">
          <a:extLst>
            <a:ext uri="{FF2B5EF4-FFF2-40B4-BE49-F238E27FC236}">
              <a16:creationId xmlns:a16="http://schemas.microsoft.com/office/drawing/2014/main" id="{DEC5D53B-9F13-489C-A942-E0654DA0AD55}"/>
            </a:ext>
          </a:extLst>
        </xdr:cNvPr>
        <xdr:cNvGrpSpPr/>
      </xdr:nvGrpSpPr>
      <xdr:grpSpPr>
        <a:xfrm>
          <a:off x="5113891" y="0"/>
          <a:ext cx="11699028" cy="1072444"/>
          <a:chOff x="5067301" y="0"/>
          <a:chExt cx="9639299" cy="1070610"/>
        </a:xfrm>
      </xdr:grpSpPr>
      <xdr:pic>
        <xdr:nvPicPr>
          <xdr:cNvPr id="14" name="Picture 13">
            <a:extLst>
              <a:ext uri="{FF2B5EF4-FFF2-40B4-BE49-F238E27FC236}">
                <a16:creationId xmlns:a16="http://schemas.microsoft.com/office/drawing/2014/main" id="{DAA1A4B8-0F3A-CF69-A204-D8E75193FA1A}"/>
              </a:ext>
            </a:extLst>
          </xdr:cNvPr>
          <xdr:cNvPicPr>
            <a:picLocks noChangeAspect="1"/>
          </xdr:cNvPicPr>
        </xdr:nvPicPr>
        <xdr:blipFill>
          <a:blip xmlns:r="http://schemas.openxmlformats.org/officeDocument/2006/relationships" r:embed="rId7"/>
          <a:stretch>
            <a:fillRect/>
          </a:stretch>
        </xdr:blipFill>
        <xdr:spPr>
          <a:xfrm>
            <a:off x="5067301" y="0"/>
            <a:ext cx="9639299" cy="1070610"/>
          </a:xfrm>
          <a:prstGeom prst="rect">
            <a:avLst/>
          </a:prstGeom>
        </xdr:spPr>
      </xdr:pic>
      <xdr:pic>
        <xdr:nvPicPr>
          <xdr:cNvPr id="12" name="Graphic 4">
            <a:extLst>
              <a:ext uri="{FF2B5EF4-FFF2-40B4-BE49-F238E27FC236}">
                <a16:creationId xmlns:a16="http://schemas.microsoft.com/office/drawing/2014/main" id="{5E5DEF18-09FB-A0A3-04F5-F264D8C01ADE}"/>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rcRect/>
          <a:stretch/>
        </xdr:blipFill>
        <xdr:spPr>
          <a:xfrm>
            <a:off x="12847320" y="76200"/>
            <a:ext cx="1261872" cy="383032"/>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13939</xdr:colOff>
      <xdr:row>7</xdr:row>
      <xdr:rowOff>9293</xdr:rowOff>
    </xdr:from>
    <xdr:to>
      <xdr:col>10</xdr:col>
      <xdr:colOff>6846146</xdr:colOff>
      <xdr:row>21</xdr:row>
      <xdr:rowOff>240512</xdr:rowOff>
    </xdr:to>
    <xdr:graphicFrame macro="">
      <xdr:nvGraphicFramePr>
        <xdr:cNvPr id="15" name="Chart 4">
          <a:extLst>
            <a:ext uri="{FF2B5EF4-FFF2-40B4-BE49-F238E27FC236}">
              <a16:creationId xmlns:a16="http://schemas.microsoft.com/office/drawing/2014/main" id="{9D34A5AB-F8AE-4DC3-8A76-7FC4B9A4E1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13939</xdr:colOff>
      <xdr:row>23</xdr:row>
      <xdr:rowOff>105377</xdr:rowOff>
    </xdr:from>
    <xdr:to>
      <xdr:col>10</xdr:col>
      <xdr:colOff>6846146</xdr:colOff>
      <xdr:row>39</xdr:row>
      <xdr:rowOff>113573</xdr:rowOff>
    </xdr:to>
    <xdr:graphicFrame macro="">
      <xdr:nvGraphicFramePr>
        <xdr:cNvPr id="3" name="Chart 4">
          <a:extLst>
            <a:ext uri="{FF2B5EF4-FFF2-40B4-BE49-F238E27FC236}">
              <a16:creationId xmlns:a16="http://schemas.microsoft.com/office/drawing/2014/main" id="{2786A178-5E37-447B-90CC-34134A0B4B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518159</xdr:colOff>
      <xdr:row>0</xdr:row>
      <xdr:rowOff>0</xdr:rowOff>
    </xdr:from>
    <xdr:to>
      <xdr:col>10</xdr:col>
      <xdr:colOff>4244340</xdr:colOff>
      <xdr:row>1</xdr:row>
      <xdr:rowOff>0</xdr:rowOff>
    </xdr:to>
    <xdr:grpSp>
      <xdr:nvGrpSpPr>
        <xdr:cNvPr id="6" name="Group 5">
          <a:extLst>
            <a:ext uri="{FF2B5EF4-FFF2-40B4-BE49-F238E27FC236}">
              <a16:creationId xmlns:a16="http://schemas.microsoft.com/office/drawing/2014/main" id="{D0C64F1A-B49B-49E1-B6CB-DD2D9C1606A7}"/>
            </a:ext>
          </a:extLst>
        </xdr:cNvPr>
        <xdr:cNvGrpSpPr/>
      </xdr:nvGrpSpPr>
      <xdr:grpSpPr>
        <a:xfrm>
          <a:off x="518159" y="0"/>
          <a:ext cx="14500014" cy="1071033"/>
          <a:chOff x="518159" y="0"/>
          <a:chExt cx="14188441" cy="1070610"/>
        </a:xfrm>
      </xdr:grpSpPr>
      <xdr:grpSp>
        <xdr:nvGrpSpPr>
          <xdr:cNvPr id="7" name="Group 6">
            <a:extLst>
              <a:ext uri="{FF2B5EF4-FFF2-40B4-BE49-F238E27FC236}">
                <a16:creationId xmlns:a16="http://schemas.microsoft.com/office/drawing/2014/main" id="{8FF1A5AA-CB14-84A7-73A3-4F32333CD34E}"/>
              </a:ext>
            </a:extLst>
          </xdr:cNvPr>
          <xdr:cNvGrpSpPr/>
        </xdr:nvGrpSpPr>
        <xdr:grpSpPr>
          <a:xfrm>
            <a:off x="518159" y="0"/>
            <a:ext cx="14188441" cy="1070610"/>
            <a:chOff x="518159" y="0"/>
            <a:chExt cx="14188441" cy="1329690"/>
          </a:xfrm>
        </xdr:grpSpPr>
        <xdr:pic>
          <xdr:nvPicPr>
            <xdr:cNvPr id="9" name="Picture 3">
              <a:extLst>
                <a:ext uri="{FF2B5EF4-FFF2-40B4-BE49-F238E27FC236}">
                  <a16:creationId xmlns:a16="http://schemas.microsoft.com/office/drawing/2014/main" id="{0115925C-DC35-9517-B1C5-157681D90247}"/>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rcRect/>
            <a:stretch/>
          </xdr:blipFill>
          <xdr:spPr>
            <a:xfrm>
              <a:off x="518159" y="53339"/>
              <a:ext cx="4464000" cy="1263690"/>
            </a:xfrm>
            <a:prstGeom prst="rect">
              <a:avLst/>
            </a:prstGeom>
          </xdr:spPr>
        </xdr:pic>
        <xdr:pic>
          <xdr:nvPicPr>
            <xdr:cNvPr id="10" name="Picture 9">
              <a:extLst>
                <a:ext uri="{FF2B5EF4-FFF2-40B4-BE49-F238E27FC236}">
                  <a16:creationId xmlns:a16="http://schemas.microsoft.com/office/drawing/2014/main" id="{0B4518C5-D185-A0A9-B9C0-231317539FAA}"/>
                </a:ext>
              </a:extLst>
            </xdr:cNvPr>
            <xdr:cNvPicPr>
              <a:picLocks noChangeAspect="1"/>
            </xdr:cNvPicPr>
          </xdr:nvPicPr>
          <xdr:blipFill>
            <a:blip xmlns:r="http://schemas.openxmlformats.org/officeDocument/2006/relationships" r:embed="rId5"/>
            <a:stretch>
              <a:fillRect/>
            </a:stretch>
          </xdr:blipFill>
          <xdr:spPr>
            <a:xfrm>
              <a:off x="5067301" y="0"/>
              <a:ext cx="9639299" cy="1329690"/>
            </a:xfrm>
            <a:prstGeom prst="rect">
              <a:avLst/>
            </a:prstGeom>
          </xdr:spPr>
        </xdr:pic>
      </xdr:grpSp>
      <xdr:pic>
        <xdr:nvPicPr>
          <xdr:cNvPr id="8" name="Graphic 4">
            <a:extLst>
              <a:ext uri="{FF2B5EF4-FFF2-40B4-BE49-F238E27FC236}">
                <a16:creationId xmlns:a16="http://schemas.microsoft.com/office/drawing/2014/main" id="{04545F15-EAC8-555D-19FC-9E6087964712}"/>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rcRect/>
          <a:stretch/>
        </xdr:blipFill>
        <xdr:spPr>
          <a:xfrm>
            <a:off x="12847320" y="76200"/>
            <a:ext cx="1261872" cy="383032"/>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518159</xdr:colOff>
      <xdr:row>0</xdr:row>
      <xdr:rowOff>0</xdr:rowOff>
    </xdr:from>
    <xdr:to>
      <xdr:col>11</xdr:col>
      <xdr:colOff>19050</xdr:colOff>
      <xdr:row>1</xdr:row>
      <xdr:rowOff>0</xdr:rowOff>
    </xdr:to>
    <xdr:grpSp>
      <xdr:nvGrpSpPr>
        <xdr:cNvPr id="2" name="Group 1">
          <a:extLst>
            <a:ext uri="{FF2B5EF4-FFF2-40B4-BE49-F238E27FC236}">
              <a16:creationId xmlns:a16="http://schemas.microsoft.com/office/drawing/2014/main" id="{D94758B2-D683-43CB-80B0-DFC7A796A6A7}"/>
            </a:ext>
          </a:extLst>
        </xdr:cNvPr>
        <xdr:cNvGrpSpPr/>
      </xdr:nvGrpSpPr>
      <xdr:grpSpPr>
        <a:xfrm>
          <a:off x="518159" y="0"/>
          <a:ext cx="13602124" cy="1071033"/>
          <a:chOff x="518159" y="0"/>
          <a:chExt cx="14188441" cy="1329690"/>
        </a:xfrm>
      </xdr:grpSpPr>
      <xdr:pic>
        <xdr:nvPicPr>
          <xdr:cNvPr id="3" name="Picture 3">
            <a:extLst>
              <a:ext uri="{FF2B5EF4-FFF2-40B4-BE49-F238E27FC236}">
                <a16:creationId xmlns:a16="http://schemas.microsoft.com/office/drawing/2014/main" id="{7F32E2C9-8425-6560-A4DE-8F9514D081E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518159" y="53339"/>
            <a:ext cx="4464000" cy="1263690"/>
          </a:xfrm>
          <a:prstGeom prst="rect">
            <a:avLst/>
          </a:prstGeom>
        </xdr:spPr>
      </xdr:pic>
      <xdr:pic>
        <xdr:nvPicPr>
          <xdr:cNvPr id="4" name="Picture 3">
            <a:extLst>
              <a:ext uri="{FF2B5EF4-FFF2-40B4-BE49-F238E27FC236}">
                <a16:creationId xmlns:a16="http://schemas.microsoft.com/office/drawing/2014/main" id="{D193157D-9FD6-EB96-9DCA-B1A1F2F71471}"/>
              </a:ext>
            </a:extLst>
          </xdr:cNvPr>
          <xdr:cNvPicPr>
            <a:picLocks noChangeAspect="1"/>
          </xdr:cNvPicPr>
        </xdr:nvPicPr>
        <xdr:blipFill>
          <a:blip xmlns:r="http://schemas.openxmlformats.org/officeDocument/2006/relationships" r:embed="rId3"/>
          <a:stretch>
            <a:fillRect/>
          </a:stretch>
        </xdr:blipFill>
        <xdr:spPr>
          <a:xfrm>
            <a:off x="5067301" y="0"/>
            <a:ext cx="9639299" cy="1329690"/>
          </a:xfrm>
          <a:prstGeom prst="rect">
            <a:avLst/>
          </a:prstGeom>
        </xdr:spPr>
      </xdr:pic>
    </xdr:grpSp>
    <xdr:clientData/>
  </xdr:twoCellAnchor>
  <xdr:twoCellAnchor>
    <xdr:from>
      <xdr:col>6</xdr:col>
      <xdr:colOff>157551</xdr:colOff>
      <xdr:row>0</xdr:row>
      <xdr:rowOff>0</xdr:rowOff>
    </xdr:from>
    <xdr:to>
      <xdr:col>12</xdr:col>
      <xdr:colOff>110490</xdr:colOff>
      <xdr:row>1</xdr:row>
      <xdr:rowOff>0</xdr:rowOff>
    </xdr:to>
    <xdr:grpSp>
      <xdr:nvGrpSpPr>
        <xdr:cNvPr id="5" name="Group 4">
          <a:extLst>
            <a:ext uri="{FF2B5EF4-FFF2-40B4-BE49-F238E27FC236}">
              <a16:creationId xmlns:a16="http://schemas.microsoft.com/office/drawing/2014/main" id="{F3C1BB97-CD60-4CED-8508-ED1468B17389}"/>
            </a:ext>
          </a:extLst>
        </xdr:cNvPr>
        <xdr:cNvGrpSpPr/>
      </xdr:nvGrpSpPr>
      <xdr:grpSpPr>
        <a:xfrm>
          <a:off x="5110551" y="0"/>
          <a:ext cx="9744639" cy="1071033"/>
          <a:chOff x="5067301" y="0"/>
          <a:chExt cx="9639299" cy="1070610"/>
        </a:xfrm>
      </xdr:grpSpPr>
      <xdr:pic>
        <xdr:nvPicPr>
          <xdr:cNvPr id="9" name="Picture 8">
            <a:extLst>
              <a:ext uri="{FF2B5EF4-FFF2-40B4-BE49-F238E27FC236}">
                <a16:creationId xmlns:a16="http://schemas.microsoft.com/office/drawing/2014/main" id="{B01B161C-2E40-98EF-F53E-E1BCBFFB08B9}"/>
              </a:ext>
            </a:extLst>
          </xdr:cNvPr>
          <xdr:cNvPicPr>
            <a:picLocks noChangeAspect="1"/>
          </xdr:cNvPicPr>
        </xdr:nvPicPr>
        <xdr:blipFill>
          <a:blip xmlns:r="http://schemas.openxmlformats.org/officeDocument/2006/relationships" r:embed="rId3"/>
          <a:stretch>
            <a:fillRect/>
          </a:stretch>
        </xdr:blipFill>
        <xdr:spPr>
          <a:xfrm>
            <a:off x="5067301" y="0"/>
            <a:ext cx="9639299" cy="1070610"/>
          </a:xfrm>
          <a:prstGeom prst="rect">
            <a:avLst/>
          </a:prstGeom>
        </xdr:spPr>
      </xdr:pic>
      <xdr:pic>
        <xdr:nvPicPr>
          <xdr:cNvPr id="7" name="Graphic 4">
            <a:extLst>
              <a:ext uri="{FF2B5EF4-FFF2-40B4-BE49-F238E27FC236}">
                <a16:creationId xmlns:a16="http://schemas.microsoft.com/office/drawing/2014/main" id="{7C688ABD-EE5C-E2FB-ABF3-23D7336F981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rcRect/>
          <a:stretch/>
        </xdr:blipFill>
        <xdr:spPr>
          <a:xfrm>
            <a:off x="12847320" y="76200"/>
            <a:ext cx="1261872" cy="383032"/>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575308</xdr:colOff>
      <xdr:row>4</xdr:row>
      <xdr:rowOff>432435</xdr:rowOff>
    </xdr:from>
    <xdr:to>
      <xdr:col>9</xdr:col>
      <xdr:colOff>2458</xdr:colOff>
      <xdr:row>20</xdr:row>
      <xdr:rowOff>256635</xdr:rowOff>
    </xdr:to>
    <xdr:graphicFrame macro="">
      <xdr:nvGraphicFramePr>
        <xdr:cNvPr id="2" name="Chart 1">
          <a:extLst>
            <a:ext uri="{FF2B5EF4-FFF2-40B4-BE49-F238E27FC236}">
              <a16:creationId xmlns:a16="http://schemas.microsoft.com/office/drawing/2014/main" id="{459D1BD0-6FA7-EE18-0819-3751771BED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571500</xdr:colOff>
      <xdr:row>20</xdr:row>
      <xdr:rowOff>257175</xdr:rowOff>
    </xdr:from>
    <xdr:to>
      <xdr:col>1</xdr:col>
      <xdr:colOff>1062540</xdr:colOff>
      <xdr:row>28</xdr:row>
      <xdr:rowOff>73095</xdr:rowOff>
    </xdr:to>
    <xdr:graphicFrame macro="">
      <xdr:nvGraphicFramePr>
        <xdr:cNvPr id="23" name="Chart 2">
          <a:extLst>
            <a:ext uri="{FF2B5EF4-FFF2-40B4-BE49-F238E27FC236}">
              <a16:creationId xmlns:a16="http://schemas.microsoft.com/office/drawing/2014/main" id="{6D5D7FF0-945C-ED9F-3A9D-858611343B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1070610</xdr:colOff>
      <xdr:row>20</xdr:row>
      <xdr:rowOff>264795</xdr:rowOff>
    </xdr:from>
    <xdr:to>
      <xdr:col>3</xdr:col>
      <xdr:colOff>933000</xdr:colOff>
      <xdr:row>28</xdr:row>
      <xdr:rowOff>80715</xdr:rowOff>
    </xdr:to>
    <xdr:graphicFrame macro="">
      <xdr:nvGraphicFramePr>
        <xdr:cNvPr id="46" name="Chart 3">
          <a:extLst>
            <a:ext uri="{FF2B5EF4-FFF2-40B4-BE49-F238E27FC236}">
              <a16:creationId xmlns:a16="http://schemas.microsoft.com/office/drawing/2014/main" id="{6C1F7226-112C-F8A8-33CD-12B5A7477A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925830</xdr:colOff>
      <xdr:row>20</xdr:row>
      <xdr:rowOff>264795</xdr:rowOff>
    </xdr:from>
    <xdr:to>
      <xdr:col>8</xdr:col>
      <xdr:colOff>651060</xdr:colOff>
      <xdr:row>28</xdr:row>
      <xdr:rowOff>80715</xdr:rowOff>
    </xdr:to>
    <xdr:graphicFrame macro="">
      <xdr:nvGraphicFramePr>
        <xdr:cNvPr id="67" name="Chart 4">
          <a:extLst>
            <a:ext uri="{FF2B5EF4-FFF2-40B4-BE49-F238E27FC236}">
              <a16:creationId xmlns:a16="http://schemas.microsoft.com/office/drawing/2014/main" id="{DB5A2BEB-C403-9A3E-2E3C-50D30AD920A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518159</xdr:colOff>
      <xdr:row>0</xdr:row>
      <xdr:rowOff>0</xdr:rowOff>
    </xdr:from>
    <xdr:to>
      <xdr:col>11</xdr:col>
      <xdr:colOff>19050</xdr:colOff>
      <xdr:row>1</xdr:row>
      <xdr:rowOff>0</xdr:rowOff>
    </xdr:to>
    <xdr:grpSp>
      <xdr:nvGrpSpPr>
        <xdr:cNvPr id="3" name="Group 2">
          <a:extLst>
            <a:ext uri="{FF2B5EF4-FFF2-40B4-BE49-F238E27FC236}">
              <a16:creationId xmlns:a16="http://schemas.microsoft.com/office/drawing/2014/main" id="{1B801C84-AF36-4CD3-B469-B0FAC8A9AE72}"/>
            </a:ext>
          </a:extLst>
        </xdr:cNvPr>
        <xdr:cNvGrpSpPr/>
      </xdr:nvGrpSpPr>
      <xdr:grpSpPr>
        <a:xfrm>
          <a:off x="518159" y="0"/>
          <a:ext cx="13547091" cy="1071033"/>
          <a:chOff x="518159" y="0"/>
          <a:chExt cx="14188441" cy="1329690"/>
        </a:xfrm>
      </xdr:grpSpPr>
      <xdr:pic>
        <xdr:nvPicPr>
          <xdr:cNvPr id="4" name="Picture 3">
            <a:extLst>
              <a:ext uri="{FF2B5EF4-FFF2-40B4-BE49-F238E27FC236}">
                <a16:creationId xmlns:a16="http://schemas.microsoft.com/office/drawing/2014/main" id="{EC44F989-C80C-737C-E6DD-300038D8B8A6}"/>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rcRect/>
          <a:stretch/>
        </xdr:blipFill>
        <xdr:spPr>
          <a:xfrm>
            <a:off x="518159" y="53339"/>
            <a:ext cx="4464000" cy="1263690"/>
          </a:xfrm>
          <a:prstGeom prst="rect">
            <a:avLst/>
          </a:prstGeom>
        </xdr:spPr>
      </xdr:pic>
      <xdr:pic>
        <xdr:nvPicPr>
          <xdr:cNvPr id="5" name="Picture 4">
            <a:extLst>
              <a:ext uri="{FF2B5EF4-FFF2-40B4-BE49-F238E27FC236}">
                <a16:creationId xmlns:a16="http://schemas.microsoft.com/office/drawing/2014/main" id="{981C6A07-D207-C3DB-54E7-3EDE413E34DE}"/>
              </a:ext>
            </a:extLst>
          </xdr:cNvPr>
          <xdr:cNvPicPr>
            <a:picLocks noChangeAspect="1"/>
          </xdr:cNvPicPr>
        </xdr:nvPicPr>
        <xdr:blipFill>
          <a:blip xmlns:r="http://schemas.openxmlformats.org/officeDocument/2006/relationships" r:embed="rId7"/>
          <a:stretch>
            <a:fillRect/>
          </a:stretch>
        </xdr:blipFill>
        <xdr:spPr>
          <a:xfrm>
            <a:off x="5067301" y="0"/>
            <a:ext cx="9639299" cy="1329690"/>
          </a:xfrm>
          <a:prstGeom prst="rect">
            <a:avLst/>
          </a:prstGeom>
        </xdr:spPr>
      </xdr:pic>
    </xdr:grpSp>
    <xdr:clientData/>
  </xdr:twoCellAnchor>
  <xdr:twoCellAnchor>
    <xdr:from>
      <xdr:col>1</xdr:col>
      <xdr:colOff>2001736</xdr:colOff>
      <xdr:row>0</xdr:row>
      <xdr:rowOff>0</xdr:rowOff>
    </xdr:from>
    <xdr:to>
      <xdr:col>11</xdr:col>
      <xdr:colOff>742950</xdr:colOff>
      <xdr:row>1</xdr:row>
      <xdr:rowOff>0</xdr:rowOff>
    </xdr:to>
    <xdr:grpSp>
      <xdr:nvGrpSpPr>
        <xdr:cNvPr id="6" name="Group 5">
          <a:extLst>
            <a:ext uri="{FF2B5EF4-FFF2-40B4-BE49-F238E27FC236}">
              <a16:creationId xmlns:a16="http://schemas.microsoft.com/office/drawing/2014/main" id="{89DCE5D0-5720-4CBE-8FE0-388231477AFE}"/>
            </a:ext>
          </a:extLst>
        </xdr:cNvPr>
        <xdr:cNvGrpSpPr/>
      </xdr:nvGrpSpPr>
      <xdr:grpSpPr>
        <a:xfrm>
          <a:off x="5104769" y="0"/>
          <a:ext cx="9684381" cy="1071033"/>
          <a:chOff x="5067301" y="0"/>
          <a:chExt cx="9639299" cy="1070610"/>
        </a:xfrm>
      </xdr:grpSpPr>
      <xdr:pic>
        <xdr:nvPicPr>
          <xdr:cNvPr id="10" name="Picture 9">
            <a:extLst>
              <a:ext uri="{FF2B5EF4-FFF2-40B4-BE49-F238E27FC236}">
                <a16:creationId xmlns:a16="http://schemas.microsoft.com/office/drawing/2014/main" id="{B9DB9FC2-22E8-7B35-3C6E-596347379252}"/>
              </a:ext>
            </a:extLst>
          </xdr:cNvPr>
          <xdr:cNvPicPr>
            <a:picLocks noChangeAspect="1"/>
          </xdr:cNvPicPr>
        </xdr:nvPicPr>
        <xdr:blipFill>
          <a:blip xmlns:r="http://schemas.openxmlformats.org/officeDocument/2006/relationships" r:embed="rId7"/>
          <a:stretch>
            <a:fillRect/>
          </a:stretch>
        </xdr:blipFill>
        <xdr:spPr>
          <a:xfrm>
            <a:off x="5067301" y="0"/>
            <a:ext cx="9639299" cy="1070610"/>
          </a:xfrm>
          <a:prstGeom prst="rect">
            <a:avLst/>
          </a:prstGeom>
        </xdr:spPr>
      </xdr:pic>
      <xdr:pic>
        <xdr:nvPicPr>
          <xdr:cNvPr id="8" name="Graphic 4">
            <a:extLst>
              <a:ext uri="{FF2B5EF4-FFF2-40B4-BE49-F238E27FC236}">
                <a16:creationId xmlns:a16="http://schemas.microsoft.com/office/drawing/2014/main" id="{E166DBAC-532C-5BA7-5416-C221C3DDA9FE}"/>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rcRect/>
          <a:stretch/>
        </xdr:blipFill>
        <xdr:spPr>
          <a:xfrm>
            <a:off x="12847320" y="76200"/>
            <a:ext cx="1261872" cy="383032"/>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37170</xdr:colOff>
      <xdr:row>7</xdr:row>
      <xdr:rowOff>18585</xdr:rowOff>
    </xdr:from>
    <xdr:to>
      <xdr:col>11</xdr:col>
      <xdr:colOff>29498</xdr:colOff>
      <xdr:row>21</xdr:row>
      <xdr:rowOff>249804</xdr:rowOff>
    </xdr:to>
    <xdr:graphicFrame macro="">
      <xdr:nvGraphicFramePr>
        <xdr:cNvPr id="6" name="Chart 4">
          <a:extLst>
            <a:ext uri="{FF2B5EF4-FFF2-40B4-BE49-F238E27FC236}">
              <a16:creationId xmlns:a16="http://schemas.microsoft.com/office/drawing/2014/main" id="{675D197D-66D7-4C02-A8B6-DE0AF78315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18587</xdr:colOff>
      <xdr:row>23</xdr:row>
      <xdr:rowOff>46462</xdr:rowOff>
    </xdr:from>
    <xdr:to>
      <xdr:col>11</xdr:col>
      <xdr:colOff>29965</xdr:colOff>
      <xdr:row>39</xdr:row>
      <xdr:rowOff>54658</xdr:rowOff>
    </xdr:to>
    <xdr:graphicFrame macro="">
      <xdr:nvGraphicFramePr>
        <xdr:cNvPr id="9" name="Chart 4">
          <a:extLst>
            <a:ext uri="{FF2B5EF4-FFF2-40B4-BE49-F238E27FC236}">
              <a16:creationId xmlns:a16="http://schemas.microsoft.com/office/drawing/2014/main" id="{C570DB78-F127-4E8D-97C1-66D3739B6E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499573</xdr:colOff>
      <xdr:row>0</xdr:row>
      <xdr:rowOff>0</xdr:rowOff>
    </xdr:from>
    <xdr:to>
      <xdr:col>9</xdr:col>
      <xdr:colOff>5101590</xdr:colOff>
      <xdr:row>1</xdr:row>
      <xdr:rowOff>0</xdr:rowOff>
    </xdr:to>
    <xdr:grpSp>
      <xdr:nvGrpSpPr>
        <xdr:cNvPr id="5" name="Group 4">
          <a:extLst>
            <a:ext uri="{FF2B5EF4-FFF2-40B4-BE49-F238E27FC236}">
              <a16:creationId xmlns:a16="http://schemas.microsoft.com/office/drawing/2014/main" id="{EE31728B-F458-4E42-8ED6-D398AF91CA30}"/>
            </a:ext>
          </a:extLst>
        </xdr:cNvPr>
        <xdr:cNvGrpSpPr/>
      </xdr:nvGrpSpPr>
      <xdr:grpSpPr>
        <a:xfrm>
          <a:off x="499573" y="0"/>
          <a:ext cx="14478384" cy="1092200"/>
          <a:chOff x="518159" y="0"/>
          <a:chExt cx="14188441" cy="1070610"/>
        </a:xfrm>
      </xdr:grpSpPr>
      <xdr:grpSp>
        <xdr:nvGrpSpPr>
          <xdr:cNvPr id="7" name="Group 6">
            <a:extLst>
              <a:ext uri="{FF2B5EF4-FFF2-40B4-BE49-F238E27FC236}">
                <a16:creationId xmlns:a16="http://schemas.microsoft.com/office/drawing/2014/main" id="{F6918845-AE2B-F0FB-D756-02623FC55E86}"/>
              </a:ext>
            </a:extLst>
          </xdr:cNvPr>
          <xdr:cNvGrpSpPr/>
        </xdr:nvGrpSpPr>
        <xdr:grpSpPr>
          <a:xfrm>
            <a:off x="518159" y="0"/>
            <a:ext cx="14188441" cy="1070610"/>
            <a:chOff x="518159" y="0"/>
            <a:chExt cx="14188441" cy="1329690"/>
          </a:xfrm>
        </xdr:grpSpPr>
        <xdr:pic>
          <xdr:nvPicPr>
            <xdr:cNvPr id="10" name="Picture 3">
              <a:extLst>
                <a:ext uri="{FF2B5EF4-FFF2-40B4-BE49-F238E27FC236}">
                  <a16:creationId xmlns:a16="http://schemas.microsoft.com/office/drawing/2014/main" id="{0C8DDA6F-570D-BA31-9DC1-8A9309798F88}"/>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rcRect/>
            <a:stretch/>
          </xdr:blipFill>
          <xdr:spPr>
            <a:xfrm>
              <a:off x="518159" y="53339"/>
              <a:ext cx="4464000" cy="1263690"/>
            </a:xfrm>
            <a:prstGeom prst="rect">
              <a:avLst/>
            </a:prstGeom>
          </xdr:spPr>
        </xdr:pic>
        <xdr:pic>
          <xdr:nvPicPr>
            <xdr:cNvPr id="11" name="Picture 10">
              <a:extLst>
                <a:ext uri="{FF2B5EF4-FFF2-40B4-BE49-F238E27FC236}">
                  <a16:creationId xmlns:a16="http://schemas.microsoft.com/office/drawing/2014/main" id="{5F3588D9-BEB8-6B2D-B2B4-605F92A3F723}"/>
                </a:ext>
              </a:extLst>
            </xdr:cNvPr>
            <xdr:cNvPicPr>
              <a:picLocks noChangeAspect="1"/>
            </xdr:cNvPicPr>
          </xdr:nvPicPr>
          <xdr:blipFill>
            <a:blip xmlns:r="http://schemas.openxmlformats.org/officeDocument/2006/relationships" r:embed="rId5"/>
            <a:stretch>
              <a:fillRect/>
            </a:stretch>
          </xdr:blipFill>
          <xdr:spPr>
            <a:xfrm>
              <a:off x="5067301" y="0"/>
              <a:ext cx="9639299" cy="1329690"/>
            </a:xfrm>
            <a:prstGeom prst="rect">
              <a:avLst/>
            </a:prstGeom>
          </xdr:spPr>
        </xdr:pic>
      </xdr:grpSp>
      <xdr:pic>
        <xdr:nvPicPr>
          <xdr:cNvPr id="8" name="Graphic 4">
            <a:extLst>
              <a:ext uri="{FF2B5EF4-FFF2-40B4-BE49-F238E27FC236}">
                <a16:creationId xmlns:a16="http://schemas.microsoft.com/office/drawing/2014/main" id="{64EFD450-0BEB-0424-929D-5D5D2E77A146}"/>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rcRect/>
          <a:stretch/>
        </xdr:blipFill>
        <xdr:spPr>
          <a:xfrm>
            <a:off x="12847320" y="76200"/>
            <a:ext cx="1261872" cy="383032"/>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518159</xdr:colOff>
      <xdr:row>0</xdr:row>
      <xdr:rowOff>0</xdr:rowOff>
    </xdr:from>
    <xdr:to>
      <xdr:col>11</xdr:col>
      <xdr:colOff>19050</xdr:colOff>
      <xdr:row>1</xdr:row>
      <xdr:rowOff>0</xdr:rowOff>
    </xdr:to>
    <xdr:grpSp>
      <xdr:nvGrpSpPr>
        <xdr:cNvPr id="2" name="Group 1">
          <a:extLst>
            <a:ext uri="{FF2B5EF4-FFF2-40B4-BE49-F238E27FC236}">
              <a16:creationId xmlns:a16="http://schemas.microsoft.com/office/drawing/2014/main" id="{4E89132E-1666-4BC6-AA7E-82BB2C9F66C8}"/>
            </a:ext>
          </a:extLst>
        </xdr:cNvPr>
        <xdr:cNvGrpSpPr/>
      </xdr:nvGrpSpPr>
      <xdr:grpSpPr>
        <a:xfrm>
          <a:off x="518159" y="0"/>
          <a:ext cx="12886691" cy="1071033"/>
          <a:chOff x="518159" y="0"/>
          <a:chExt cx="14188441" cy="1329690"/>
        </a:xfrm>
      </xdr:grpSpPr>
      <xdr:pic>
        <xdr:nvPicPr>
          <xdr:cNvPr id="3" name="Picture 3">
            <a:extLst>
              <a:ext uri="{FF2B5EF4-FFF2-40B4-BE49-F238E27FC236}">
                <a16:creationId xmlns:a16="http://schemas.microsoft.com/office/drawing/2014/main" id="{CA90FD1C-E6B4-3F1D-F96E-C80F76CE4CF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518159" y="53339"/>
            <a:ext cx="4464000" cy="1263690"/>
          </a:xfrm>
          <a:prstGeom prst="rect">
            <a:avLst/>
          </a:prstGeom>
        </xdr:spPr>
      </xdr:pic>
      <xdr:pic>
        <xdr:nvPicPr>
          <xdr:cNvPr id="4" name="Picture 3">
            <a:extLst>
              <a:ext uri="{FF2B5EF4-FFF2-40B4-BE49-F238E27FC236}">
                <a16:creationId xmlns:a16="http://schemas.microsoft.com/office/drawing/2014/main" id="{00417CCF-08AB-C0CA-BC19-0BD069096EBE}"/>
              </a:ext>
            </a:extLst>
          </xdr:cNvPr>
          <xdr:cNvPicPr>
            <a:picLocks noChangeAspect="1"/>
          </xdr:cNvPicPr>
        </xdr:nvPicPr>
        <xdr:blipFill>
          <a:blip xmlns:r="http://schemas.openxmlformats.org/officeDocument/2006/relationships" r:embed="rId3"/>
          <a:stretch>
            <a:fillRect/>
          </a:stretch>
        </xdr:blipFill>
        <xdr:spPr>
          <a:xfrm>
            <a:off x="5067301" y="0"/>
            <a:ext cx="9639299" cy="1329690"/>
          </a:xfrm>
          <a:prstGeom prst="rect">
            <a:avLst/>
          </a:prstGeom>
        </xdr:spPr>
      </xdr:pic>
    </xdr:grpSp>
    <xdr:clientData/>
  </xdr:twoCellAnchor>
  <xdr:twoCellAnchor>
    <xdr:from>
      <xdr:col>6</xdr:col>
      <xdr:colOff>261934</xdr:colOff>
      <xdr:row>0</xdr:row>
      <xdr:rowOff>0</xdr:rowOff>
    </xdr:from>
    <xdr:to>
      <xdr:col>13</xdr:col>
      <xdr:colOff>179071</xdr:colOff>
      <xdr:row>1</xdr:row>
      <xdr:rowOff>0</xdr:rowOff>
    </xdr:to>
    <xdr:grpSp>
      <xdr:nvGrpSpPr>
        <xdr:cNvPr id="5" name="Group 4">
          <a:extLst>
            <a:ext uri="{FF2B5EF4-FFF2-40B4-BE49-F238E27FC236}">
              <a16:creationId xmlns:a16="http://schemas.microsoft.com/office/drawing/2014/main" id="{E7F3CF10-9A89-4346-B3DF-B9CE629E3AD5}"/>
            </a:ext>
          </a:extLst>
        </xdr:cNvPr>
        <xdr:cNvGrpSpPr/>
      </xdr:nvGrpSpPr>
      <xdr:grpSpPr>
        <a:xfrm>
          <a:off x="5109101" y="0"/>
          <a:ext cx="9742703" cy="1071033"/>
          <a:chOff x="5067301" y="0"/>
          <a:chExt cx="9639299" cy="1070610"/>
        </a:xfrm>
      </xdr:grpSpPr>
      <xdr:pic>
        <xdr:nvPicPr>
          <xdr:cNvPr id="9" name="Picture 8">
            <a:extLst>
              <a:ext uri="{FF2B5EF4-FFF2-40B4-BE49-F238E27FC236}">
                <a16:creationId xmlns:a16="http://schemas.microsoft.com/office/drawing/2014/main" id="{8F8B8803-B3FB-9DAE-F139-E96DE359E01C}"/>
              </a:ext>
            </a:extLst>
          </xdr:cNvPr>
          <xdr:cNvPicPr>
            <a:picLocks noChangeAspect="1"/>
          </xdr:cNvPicPr>
        </xdr:nvPicPr>
        <xdr:blipFill>
          <a:blip xmlns:r="http://schemas.openxmlformats.org/officeDocument/2006/relationships" r:embed="rId3"/>
          <a:stretch>
            <a:fillRect/>
          </a:stretch>
        </xdr:blipFill>
        <xdr:spPr>
          <a:xfrm>
            <a:off x="5067301" y="0"/>
            <a:ext cx="9639299" cy="1070610"/>
          </a:xfrm>
          <a:prstGeom prst="rect">
            <a:avLst/>
          </a:prstGeom>
        </xdr:spPr>
      </xdr:pic>
      <xdr:pic>
        <xdr:nvPicPr>
          <xdr:cNvPr id="7" name="Graphic 4">
            <a:extLst>
              <a:ext uri="{FF2B5EF4-FFF2-40B4-BE49-F238E27FC236}">
                <a16:creationId xmlns:a16="http://schemas.microsoft.com/office/drawing/2014/main" id="{0BCAC0A6-5E9F-C956-8A55-66A7B455A554}"/>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rcRect/>
          <a:stretch/>
        </xdr:blipFill>
        <xdr:spPr>
          <a:xfrm>
            <a:off x="12847320" y="76200"/>
            <a:ext cx="1261872" cy="383032"/>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579120</xdr:colOff>
      <xdr:row>5</xdr:row>
      <xdr:rowOff>1905</xdr:rowOff>
    </xdr:from>
    <xdr:to>
      <xdr:col>8</xdr:col>
      <xdr:colOff>638730</xdr:colOff>
      <xdr:row>20</xdr:row>
      <xdr:rowOff>264255</xdr:rowOff>
    </xdr:to>
    <xdr:graphicFrame macro="">
      <xdr:nvGraphicFramePr>
        <xdr:cNvPr id="9" name="Chart 1">
          <a:extLst>
            <a:ext uri="{FF2B5EF4-FFF2-40B4-BE49-F238E27FC236}">
              <a16:creationId xmlns:a16="http://schemas.microsoft.com/office/drawing/2014/main" id="{1F40E383-800A-B083-9769-8BF706B5934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571500</xdr:colOff>
      <xdr:row>21</xdr:row>
      <xdr:rowOff>5715</xdr:rowOff>
    </xdr:from>
    <xdr:to>
      <xdr:col>1</xdr:col>
      <xdr:colOff>1043490</xdr:colOff>
      <xdr:row>28</xdr:row>
      <xdr:rowOff>92145</xdr:rowOff>
    </xdr:to>
    <xdr:graphicFrame macro="">
      <xdr:nvGraphicFramePr>
        <xdr:cNvPr id="51" name="Chart 2">
          <a:extLst>
            <a:ext uri="{FF2B5EF4-FFF2-40B4-BE49-F238E27FC236}">
              <a16:creationId xmlns:a16="http://schemas.microsoft.com/office/drawing/2014/main" id="{D7645B91-EE38-7420-1E2A-4238C1C803B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1051560</xdr:colOff>
      <xdr:row>21</xdr:row>
      <xdr:rowOff>1905</xdr:rowOff>
    </xdr:from>
    <xdr:to>
      <xdr:col>3</xdr:col>
      <xdr:colOff>913950</xdr:colOff>
      <xdr:row>28</xdr:row>
      <xdr:rowOff>88335</xdr:rowOff>
    </xdr:to>
    <xdr:graphicFrame macro="">
      <xdr:nvGraphicFramePr>
        <xdr:cNvPr id="75" name="Chart 3">
          <a:extLst>
            <a:ext uri="{FF2B5EF4-FFF2-40B4-BE49-F238E27FC236}">
              <a16:creationId xmlns:a16="http://schemas.microsoft.com/office/drawing/2014/main" id="{5AE52C89-F10F-4CE9-2EA5-3280C52329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925830</xdr:colOff>
      <xdr:row>20</xdr:row>
      <xdr:rowOff>257175</xdr:rowOff>
    </xdr:from>
    <xdr:to>
      <xdr:col>8</xdr:col>
      <xdr:colOff>651060</xdr:colOff>
      <xdr:row>28</xdr:row>
      <xdr:rowOff>73095</xdr:rowOff>
    </xdr:to>
    <xdr:graphicFrame macro="">
      <xdr:nvGraphicFramePr>
        <xdr:cNvPr id="74" name="Chart 4">
          <a:extLst>
            <a:ext uri="{FF2B5EF4-FFF2-40B4-BE49-F238E27FC236}">
              <a16:creationId xmlns:a16="http://schemas.microsoft.com/office/drawing/2014/main" id="{D402268C-0B61-1CCC-3531-193DFFBF80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518159</xdr:colOff>
      <xdr:row>0</xdr:row>
      <xdr:rowOff>0</xdr:rowOff>
    </xdr:from>
    <xdr:to>
      <xdr:col>11</xdr:col>
      <xdr:colOff>19050</xdr:colOff>
      <xdr:row>1</xdr:row>
      <xdr:rowOff>0</xdr:rowOff>
    </xdr:to>
    <xdr:grpSp>
      <xdr:nvGrpSpPr>
        <xdr:cNvPr id="2" name="Group 1">
          <a:extLst>
            <a:ext uri="{FF2B5EF4-FFF2-40B4-BE49-F238E27FC236}">
              <a16:creationId xmlns:a16="http://schemas.microsoft.com/office/drawing/2014/main" id="{53357409-E3A4-45A8-9055-657FB4DD8006}"/>
            </a:ext>
          </a:extLst>
        </xdr:cNvPr>
        <xdr:cNvGrpSpPr/>
      </xdr:nvGrpSpPr>
      <xdr:grpSpPr>
        <a:xfrm>
          <a:off x="518159" y="0"/>
          <a:ext cx="13551324" cy="1071033"/>
          <a:chOff x="518159" y="0"/>
          <a:chExt cx="14188441" cy="1329690"/>
        </a:xfrm>
      </xdr:grpSpPr>
      <xdr:pic>
        <xdr:nvPicPr>
          <xdr:cNvPr id="3" name="Picture 3">
            <a:extLst>
              <a:ext uri="{FF2B5EF4-FFF2-40B4-BE49-F238E27FC236}">
                <a16:creationId xmlns:a16="http://schemas.microsoft.com/office/drawing/2014/main" id="{C7783E43-6EBA-D1B7-EF27-A1835E655AA7}"/>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rcRect/>
          <a:stretch/>
        </xdr:blipFill>
        <xdr:spPr>
          <a:xfrm>
            <a:off x="518159" y="53339"/>
            <a:ext cx="4464000" cy="1263690"/>
          </a:xfrm>
          <a:prstGeom prst="rect">
            <a:avLst/>
          </a:prstGeom>
        </xdr:spPr>
      </xdr:pic>
      <xdr:pic>
        <xdr:nvPicPr>
          <xdr:cNvPr id="4" name="Picture 3">
            <a:extLst>
              <a:ext uri="{FF2B5EF4-FFF2-40B4-BE49-F238E27FC236}">
                <a16:creationId xmlns:a16="http://schemas.microsoft.com/office/drawing/2014/main" id="{F74EBD9C-3F93-20B5-6A47-97969AEDA3C7}"/>
              </a:ext>
            </a:extLst>
          </xdr:cNvPr>
          <xdr:cNvPicPr>
            <a:picLocks noChangeAspect="1"/>
          </xdr:cNvPicPr>
        </xdr:nvPicPr>
        <xdr:blipFill>
          <a:blip xmlns:r="http://schemas.openxmlformats.org/officeDocument/2006/relationships" r:embed="rId7"/>
          <a:stretch>
            <a:fillRect/>
          </a:stretch>
        </xdr:blipFill>
        <xdr:spPr>
          <a:xfrm>
            <a:off x="5067301" y="0"/>
            <a:ext cx="9639299" cy="1329690"/>
          </a:xfrm>
          <a:prstGeom prst="rect">
            <a:avLst/>
          </a:prstGeom>
        </xdr:spPr>
      </xdr:pic>
    </xdr:grpSp>
    <xdr:clientData/>
  </xdr:twoCellAnchor>
  <xdr:twoCellAnchor>
    <xdr:from>
      <xdr:col>1</xdr:col>
      <xdr:colOff>2428561</xdr:colOff>
      <xdr:row>0</xdr:row>
      <xdr:rowOff>0</xdr:rowOff>
    </xdr:from>
    <xdr:to>
      <xdr:col>11</xdr:col>
      <xdr:colOff>742950</xdr:colOff>
      <xdr:row>1</xdr:row>
      <xdr:rowOff>0</xdr:rowOff>
    </xdr:to>
    <xdr:grpSp>
      <xdr:nvGrpSpPr>
        <xdr:cNvPr id="5" name="Group 4">
          <a:extLst>
            <a:ext uri="{FF2B5EF4-FFF2-40B4-BE49-F238E27FC236}">
              <a16:creationId xmlns:a16="http://schemas.microsoft.com/office/drawing/2014/main" id="{22BA6426-7DEA-4E3C-AF2A-60DA92AC8EDB}"/>
            </a:ext>
          </a:extLst>
        </xdr:cNvPr>
        <xdr:cNvGrpSpPr/>
      </xdr:nvGrpSpPr>
      <xdr:grpSpPr>
        <a:xfrm>
          <a:off x="5552761" y="0"/>
          <a:ext cx="9240622" cy="1071033"/>
          <a:chOff x="5067301" y="0"/>
          <a:chExt cx="9639299" cy="1070610"/>
        </a:xfrm>
      </xdr:grpSpPr>
      <xdr:pic>
        <xdr:nvPicPr>
          <xdr:cNvPr id="10" name="Picture 9">
            <a:extLst>
              <a:ext uri="{FF2B5EF4-FFF2-40B4-BE49-F238E27FC236}">
                <a16:creationId xmlns:a16="http://schemas.microsoft.com/office/drawing/2014/main" id="{E0A688EF-E048-34EF-1D1E-A471DB80114C}"/>
              </a:ext>
            </a:extLst>
          </xdr:cNvPr>
          <xdr:cNvPicPr>
            <a:picLocks noChangeAspect="1"/>
          </xdr:cNvPicPr>
        </xdr:nvPicPr>
        <xdr:blipFill>
          <a:blip xmlns:r="http://schemas.openxmlformats.org/officeDocument/2006/relationships" r:embed="rId7"/>
          <a:stretch>
            <a:fillRect/>
          </a:stretch>
        </xdr:blipFill>
        <xdr:spPr>
          <a:xfrm>
            <a:off x="5067301" y="0"/>
            <a:ext cx="9639299" cy="1070610"/>
          </a:xfrm>
          <a:prstGeom prst="rect">
            <a:avLst/>
          </a:prstGeom>
        </xdr:spPr>
      </xdr:pic>
      <xdr:pic>
        <xdr:nvPicPr>
          <xdr:cNvPr id="7" name="Graphic 4">
            <a:extLst>
              <a:ext uri="{FF2B5EF4-FFF2-40B4-BE49-F238E27FC236}">
                <a16:creationId xmlns:a16="http://schemas.microsoft.com/office/drawing/2014/main" id="{95E9F6A1-4ABE-B0B7-3735-7A818F6F47DC}"/>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rcRect/>
          <a:stretch/>
        </xdr:blipFill>
        <xdr:spPr>
          <a:xfrm>
            <a:off x="12847320" y="76200"/>
            <a:ext cx="1261872" cy="383032"/>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9293</xdr:colOff>
      <xdr:row>7</xdr:row>
      <xdr:rowOff>4646</xdr:rowOff>
    </xdr:from>
    <xdr:to>
      <xdr:col>10</xdr:col>
      <xdr:colOff>6860085</xdr:colOff>
      <xdr:row>21</xdr:row>
      <xdr:rowOff>235865</xdr:rowOff>
    </xdr:to>
    <xdr:graphicFrame macro="">
      <xdr:nvGraphicFramePr>
        <xdr:cNvPr id="2" name="Chart 4">
          <a:extLst>
            <a:ext uri="{FF2B5EF4-FFF2-40B4-BE49-F238E27FC236}">
              <a16:creationId xmlns:a16="http://schemas.microsoft.com/office/drawing/2014/main" id="{02CE2948-FF38-4090-9A3D-6C838D27B3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32525</xdr:colOff>
      <xdr:row>23</xdr:row>
      <xdr:rowOff>6813</xdr:rowOff>
    </xdr:from>
    <xdr:to>
      <xdr:col>10</xdr:col>
      <xdr:colOff>6883317</xdr:colOff>
      <xdr:row>39</xdr:row>
      <xdr:rowOff>15009</xdr:rowOff>
    </xdr:to>
    <xdr:graphicFrame macro="">
      <xdr:nvGraphicFramePr>
        <xdr:cNvPr id="9" name="Chart 4">
          <a:extLst>
            <a:ext uri="{FF2B5EF4-FFF2-40B4-BE49-F238E27FC236}">
              <a16:creationId xmlns:a16="http://schemas.microsoft.com/office/drawing/2014/main" id="{231D7D80-44D6-4B7A-876B-A088004195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518159</xdr:colOff>
      <xdr:row>0</xdr:row>
      <xdr:rowOff>0</xdr:rowOff>
    </xdr:from>
    <xdr:to>
      <xdr:col>10</xdr:col>
      <xdr:colOff>4461510</xdr:colOff>
      <xdr:row>1</xdr:row>
      <xdr:rowOff>0</xdr:rowOff>
    </xdr:to>
    <xdr:grpSp>
      <xdr:nvGrpSpPr>
        <xdr:cNvPr id="5" name="Group 4">
          <a:extLst>
            <a:ext uri="{FF2B5EF4-FFF2-40B4-BE49-F238E27FC236}">
              <a16:creationId xmlns:a16="http://schemas.microsoft.com/office/drawing/2014/main" id="{324C2E4C-4A0A-4426-9E03-E1FEED3DC4E9}"/>
            </a:ext>
          </a:extLst>
        </xdr:cNvPr>
        <xdr:cNvGrpSpPr/>
      </xdr:nvGrpSpPr>
      <xdr:grpSpPr>
        <a:xfrm>
          <a:off x="518159" y="0"/>
          <a:ext cx="14526684" cy="1071033"/>
          <a:chOff x="518159" y="0"/>
          <a:chExt cx="14188441" cy="1070610"/>
        </a:xfrm>
      </xdr:grpSpPr>
      <xdr:grpSp>
        <xdr:nvGrpSpPr>
          <xdr:cNvPr id="7" name="Group 6">
            <a:extLst>
              <a:ext uri="{FF2B5EF4-FFF2-40B4-BE49-F238E27FC236}">
                <a16:creationId xmlns:a16="http://schemas.microsoft.com/office/drawing/2014/main" id="{FF383526-9FBB-6935-D4D0-AA6E77229E21}"/>
              </a:ext>
            </a:extLst>
          </xdr:cNvPr>
          <xdr:cNvGrpSpPr/>
        </xdr:nvGrpSpPr>
        <xdr:grpSpPr>
          <a:xfrm>
            <a:off x="518159" y="0"/>
            <a:ext cx="14188441" cy="1070610"/>
            <a:chOff x="518159" y="0"/>
            <a:chExt cx="14188441" cy="1329690"/>
          </a:xfrm>
        </xdr:grpSpPr>
        <xdr:pic>
          <xdr:nvPicPr>
            <xdr:cNvPr id="10" name="Picture 3">
              <a:extLst>
                <a:ext uri="{FF2B5EF4-FFF2-40B4-BE49-F238E27FC236}">
                  <a16:creationId xmlns:a16="http://schemas.microsoft.com/office/drawing/2014/main" id="{43B5EA53-7BDB-EE34-BB5E-07B8C48DE3C6}"/>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rcRect/>
            <a:stretch/>
          </xdr:blipFill>
          <xdr:spPr>
            <a:xfrm>
              <a:off x="518159" y="53339"/>
              <a:ext cx="4464000" cy="1263690"/>
            </a:xfrm>
            <a:prstGeom prst="rect">
              <a:avLst/>
            </a:prstGeom>
          </xdr:spPr>
        </xdr:pic>
        <xdr:pic>
          <xdr:nvPicPr>
            <xdr:cNvPr id="11" name="Picture 10">
              <a:extLst>
                <a:ext uri="{FF2B5EF4-FFF2-40B4-BE49-F238E27FC236}">
                  <a16:creationId xmlns:a16="http://schemas.microsoft.com/office/drawing/2014/main" id="{04CB25B7-4C44-AFF1-5896-5E985E591B7C}"/>
                </a:ext>
              </a:extLst>
            </xdr:cNvPr>
            <xdr:cNvPicPr>
              <a:picLocks noChangeAspect="1"/>
            </xdr:cNvPicPr>
          </xdr:nvPicPr>
          <xdr:blipFill>
            <a:blip xmlns:r="http://schemas.openxmlformats.org/officeDocument/2006/relationships" r:embed="rId5"/>
            <a:stretch>
              <a:fillRect/>
            </a:stretch>
          </xdr:blipFill>
          <xdr:spPr>
            <a:xfrm>
              <a:off x="5067301" y="0"/>
              <a:ext cx="9639299" cy="1329690"/>
            </a:xfrm>
            <a:prstGeom prst="rect">
              <a:avLst/>
            </a:prstGeom>
          </xdr:spPr>
        </xdr:pic>
      </xdr:grpSp>
      <xdr:pic>
        <xdr:nvPicPr>
          <xdr:cNvPr id="8" name="Graphic 4">
            <a:extLst>
              <a:ext uri="{FF2B5EF4-FFF2-40B4-BE49-F238E27FC236}">
                <a16:creationId xmlns:a16="http://schemas.microsoft.com/office/drawing/2014/main" id="{61E8789A-EBFF-4739-D59D-C7CDF13D0FD4}"/>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rcRect/>
          <a:stretch/>
        </xdr:blipFill>
        <xdr:spPr>
          <a:xfrm>
            <a:off x="12847320" y="76200"/>
            <a:ext cx="1261872" cy="383032"/>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518159</xdr:colOff>
      <xdr:row>0</xdr:row>
      <xdr:rowOff>0</xdr:rowOff>
    </xdr:from>
    <xdr:to>
      <xdr:col>11</xdr:col>
      <xdr:colOff>19050</xdr:colOff>
      <xdr:row>1</xdr:row>
      <xdr:rowOff>0</xdr:rowOff>
    </xdr:to>
    <xdr:grpSp>
      <xdr:nvGrpSpPr>
        <xdr:cNvPr id="2" name="Group 1">
          <a:extLst>
            <a:ext uri="{FF2B5EF4-FFF2-40B4-BE49-F238E27FC236}">
              <a16:creationId xmlns:a16="http://schemas.microsoft.com/office/drawing/2014/main" id="{ABDF3132-EF4F-4ED2-8811-C8FC9482CF7F}"/>
            </a:ext>
          </a:extLst>
        </xdr:cNvPr>
        <xdr:cNvGrpSpPr/>
      </xdr:nvGrpSpPr>
      <xdr:grpSpPr>
        <a:xfrm>
          <a:off x="518159" y="0"/>
          <a:ext cx="12873991" cy="1071033"/>
          <a:chOff x="518159" y="0"/>
          <a:chExt cx="14188441" cy="1329690"/>
        </a:xfrm>
      </xdr:grpSpPr>
      <xdr:pic>
        <xdr:nvPicPr>
          <xdr:cNvPr id="3" name="Picture 3">
            <a:extLst>
              <a:ext uri="{FF2B5EF4-FFF2-40B4-BE49-F238E27FC236}">
                <a16:creationId xmlns:a16="http://schemas.microsoft.com/office/drawing/2014/main" id="{236BA31B-9327-C646-5BCC-4EDA580471D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518159" y="53339"/>
            <a:ext cx="4464000" cy="1263690"/>
          </a:xfrm>
          <a:prstGeom prst="rect">
            <a:avLst/>
          </a:prstGeom>
        </xdr:spPr>
      </xdr:pic>
      <xdr:pic>
        <xdr:nvPicPr>
          <xdr:cNvPr id="4" name="Picture 3">
            <a:extLst>
              <a:ext uri="{FF2B5EF4-FFF2-40B4-BE49-F238E27FC236}">
                <a16:creationId xmlns:a16="http://schemas.microsoft.com/office/drawing/2014/main" id="{D308AE59-4BA1-CA4F-3096-90D771A52492}"/>
              </a:ext>
            </a:extLst>
          </xdr:cNvPr>
          <xdr:cNvPicPr>
            <a:picLocks noChangeAspect="1"/>
          </xdr:cNvPicPr>
        </xdr:nvPicPr>
        <xdr:blipFill>
          <a:blip xmlns:r="http://schemas.openxmlformats.org/officeDocument/2006/relationships" r:embed="rId3"/>
          <a:stretch>
            <a:fillRect/>
          </a:stretch>
        </xdr:blipFill>
        <xdr:spPr>
          <a:xfrm>
            <a:off x="5067301" y="0"/>
            <a:ext cx="9639299" cy="1329690"/>
          </a:xfrm>
          <a:prstGeom prst="rect">
            <a:avLst/>
          </a:prstGeom>
        </xdr:spPr>
      </xdr:pic>
    </xdr:grpSp>
    <xdr:clientData/>
  </xdr:twoCellAnchor>
  <xdr:twoCellAnchor>
    <xdr:from>
      <xdr:col>6</xdr:col>
      <xdr:colOff>85306</xdr:colOff>
      <xdr:row>0</xdr:row>
      <xdr:rowOff>0</xdr:rowOff>
    </xdr:from>
    <xdr:to>
      <xdr:col>13</xdr:col>
      <xdr:colOff>194309</xdr:colOff>
      <xdr:row>1</xdr:row>
      <xdr:rowOff>0</xdr:rowOff>
    </xdr:to>
    <xdr:grpSp>
      <xdr:nvGrpSpPr>
        <xdr:cNvPr id="5" name="Group 4">
          <a:extLst>
            <a:ext uri="{FF2B5EF4-FFF2-40B4-BE49-F238E27FC236}">
              <a16:creationId xmlns:a16="http://schemas.microsoft.com/office/drawing/2014/main" id="{0B5B85EA-48F0-45A9-B424-0F6A4D77B5E3}"/>
            </a:ext>
          </a:extLst>
        </xdr:cNvPr>
        <xdr:cNvGrpSpPr/>
      </xdr:nvGrpSpPr>
      <xdr:grpSpPr>
        <a:xfrm>
          <a:off x="5106039" y="0"/>
          <a:ext cx="9748303" cy="1071033"/>
          <a:chOff x="5067301" y="0"/>
          <a:chExt cx="9639299" cy="1070610"/>
        </a:xfrm>
      </xdr:grpSpPr>
      <xdr:pic>
        <xdr:nvPicPr>
          <xdr:cNvPr id="9" name="Picture 8">
            <a:extLst>
              <a:ext uri="{FF2B5EF4-FFF2-40B4-BE49-F238E27FC236}">
                <a16:creationId xmlns:a16="http://schemas.microsoft.com/office/drawing/2014/main" id="{4AB68716-C626-6CE0-5C8B-3BDDF5BC8BC8}"/>
              </a:ext>
            </a:extLst>
          </xdr:cNvPr>
          <xdr:cNvPicPr>
            <a:picLocks noChangeAspect="1"/>
          </xdr:cNvPicPr>
        </xdr:nvPicPr>
        <xdr:blipFill>
          <a:blip xmlns:r="http://schemas.openxmlformats.org/officeDocument/2006/relationships" r:embed="rId3"/>
          <a:stretch>
            <a:fillRect/>
          </a:stretch>
        </xdr:blipFill>
        <xdr:spPr>
          <a:xfrm>
            <a:off x="5067301" y="0"/>
            <a:ext cx="9639299" cy="1070610"/>
          </a:xfrm>
          <a:prstGeom prst="rect">
            <a:avLst/>
          </a:prstGeom>
        </xdr:spPr>
      </xdr:pic>
      <xdr:pic>
        <xdr:nvPicPr>
          <xdr:cNvPr id="7" name="Graphic 4">
            <a:extLst>
              <a:ext uri="{FF2B5EF4-FFF2-40B4-BE49-F238E27FC236}">
                <a16:creationId xmlns:a16="http://schemas.microsoft.com/office/drawing/2014/main" id="{CBB7CC42-FF28-E61A-9F46-C92D5CF22B8E}"/>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rcRect/>
          <a:stretch/>
        </xdr:blipFill>
        <xdr:spPr>
          <a:xfrm>
            <a:off x="12847320" y="76200"/>
            <a:ext cx="1261872" cy="383032"/>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518159</xdr:colOff>
      <xdr:row>0</xdr:row>
      <xdr:rowOff>0</xdr:rowOff>
    </xdr:from>
    <xdr:to>
      <xdr:col>9</xdr:col>
      <xdr:colOff>2125980</xdr:colOff>
      <xdr:row>1</xdr:row>
      <xdr:rowOff>0</xdr:rowOff>
    </xdr:to>
    <xdr:grpSp>
      <xdr:nvGrpSpPr>
        <xdr:cNvPr id="2" name="Group 1">
          <a:extLst>
            <a:ext uri="{FF2B5EF4-FFF2-40B4-BE49-F238E27FC236}">
              <a16:creationId xmlns:a16="http://schemas.microsoft.com/office/drawing/2014/main" id="{957FC836-AAD7-4654-AF61-CC2798D493A6}"/>
            </a:ext>
          </a:extLst>
        </xdr:cNvPr>
        <xdr:cNvGrpSpPr/>
      </xdr:nvGrpSpPr>
      <xdr:grpSpPr>
        <a:xfrm>
          <a:off x="518159" y="0"/>
          <a:ext cx="14176588" cy="1071033"/>
          <a:chOff x="518159" y="0"/>
          <a:chExt cx="14188441" cy="1070610"/>
        </a:xfrm>
      </xdr:grpSpPr>
      <xdr:grpSp>
        <xdr:nvGrpSpPr>
          <xdr:cNvPr id="3" name="Group 2">
            <a:extLst>
              <a:ext uri="{FF2B5EF4-FFF2-40B4-BE49-F238E27FC236}">
                <a16:creationId xmlns:a16="http://schemas.microsoft.com/office/drawing/2014/main" id="{070A916C-57A4-3533-B3F7-D5C2DA6F88BF}"/>
              </a:ext>
            </a:extLst>
          </xdr:cNvPr>
          <xdr:cNvGrpSpPr/>
        </xdr:nvGrpSpPr>
        <xdr:grpSpPr>
          <a:xfrm>
            <a:off x="518159" y="0"/>
            <a:ext cx="14188441" cy="1070610"/>
            <a:chOff x="518159" y="0"/>
            <a:chExt cx="14188441" cy="1329690"/>
          </a:xfrm>
        </xdr:grpSpPr>
        <xdr:pic>
          <xdr:nvPicPr>
            <xdr:cNvPr id="5" name="Picture 3">
              <a:extLst>
                <a:ext uri="{FF2B5EF4-FFF2-40B4-BE49-F238E27FC236}">
                  <a16:creationId xmlns:a16="http://schemas.microsoft.com/office/drawing/2014/main" id="{F6B24386-0DD3-817E-3150-4C94B6BAA08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518159" y="53339"/>
              <a:ext cx="4464000" cy="1263690"/>
            </a:xfrm>
            <a:prstGeom prst="rect">
              <a:avLst/>
            </a:prstGeom>
          </xdr:spPr>
        </xdr:pic>
        <xdr:pic>
          <xdr:nvPicPr>
            <xdr:cNvPr id="6" name="Picture 5">
              <a:extLst>
                <a:ext uri="{FF2B5EF4-FFF2-40B4-BE49-F238E27FC236}">
                  <a16:creationId xmlns:a16="http://schemas.microsoft.com/office/drawing/2014/main" id="{5193E835-EACE-A947-68E3-14EF904B36F4}"/>
                </a:ext>
              </a:extLst>
            </xdr:cNvPr>
            <xdr:cNvPicPr>
              <a:picLocks noChangeAspect="1"/>
            </xdr:cNvPicPr>
          </xdr:nvPicPr>
          <xdr:blipFill>
            <a:blip xmlns:r="http://schemas.openxmlformats.org/officeDocument/2006/relationships" r:embed="rId3"/>
            <a:stretch>
              <a:fillRect/>
            </a:stretch>
          </xdr:blipFill>
          <xdr:spPr>
            <a:xfrm>
              <a:off x="5067301" y="0"/>
              <a:ext cx="9639299" cy="1329690"/>
            </a:xfrm>
            <a:prstGeom prst="rect">
              <a:avLst/>
            </a:prstGeom>
          </xdr:spPr>
        </xdr:pic>
      </xdr:grpSp>
      <xdr:pic>
        <xdr:nvPicPr>
          <xdr:cNvPr id="4" name="Graphic 4">
            <a:extLst>
              <a:ext uri="{FF2B5EF4-FFF2-40B4-BE49-F238E27FC236}">
                <a16:creationId xmlns:a16="http://schemas.microsoft.com/office/drawing/2014/main" id="{714B6F60-A543-B2B5-B831-57DE7BDEEDB8}"/>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rcRect/>
          <a:stretch/>
        </xdr:blipFill>
        <xdr:spPr>
          <a:xfrm>
            <a:off x="12847320" y="76200"/>
            <a:ext cx="1261872" cy="383032"/>
          </a:xfrm>
          <a:prstGeom prst="rect">
            <a:avLst/>
          </a:prstGeom>
        </xdr:spPr>
      </xdr:pic>
    </xdr:grp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585787</xdr:colOff>
      <xdr:row>5</xdr:row>
      <xdr:rowOff>5715</xdr:rowOff>
    </xdr:from>
    <xdr:to>
      <xdr:col>8</xdr:col>
      <xdr:colOff>641587</xdr:colOff>
      <xdr:row>20</xdr:row>
      <xdr:rowOff>268065</xdr:rowOff>
    </xdr:to>
    <xdr:graphicFrame macro="">
      <xdr:nvGraphicFramePr>
        <xdr:cNvPr id="10" name="Chart 1">
          <a:extLst>
            <a:ext uri="{FF2B5EF4-FFF2-40B4-BE49-F238E27FC236}">
              <a16:creationId xmlns:a16="http://schemas.microsoft.com/office/drawing/2014/main" id="{17C8F512-AA30-BDDF-D7E3-BA18D378709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586740</xdr:colOff>
      <xdr:row>20</xdr:row>
      <xdr:rowOff>268605</xdr:rowOff>
    </xdr:from>
    <xdr:to>
      <xdr:col>1</xdr:col>
      <xdr:colOff>1054920</xdr:colOff>
      <xdr:row>28</xdr:row>
      <xdr:rowOff>84525</xdr:rowOff>
    </xdr:to>
    <xdr:graphicFrame macro="">
      <xdr:nvGraphicFramePr>
        <xdr:cNvPr id="24" name="Chart 2">
          <a:extLst>
            <a:ext uri="{FF2B5EF4-FFF2-40B4-BE49-F238E27FC236}">
              <a16:creationId xmlns:a16="http://schemas.microsoft.com/office/drawing/2014/main" id="{43F840A7-5DD0-9382-FA86-BF193558C5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1055370</xdr:colOff>
      <xdr:row>21</xdr:row>
      <xdr:rowOff>5715</xdr:rowOff>
    </xdr:from>
    <xdr:to>
      <xdr:col>3</xdr:col>
      <xdr:colOff>917760</xdr:colOff>
      <xdr:row>28</xdr:row>
      <xdr:rowOff>92145</xdr:rowOff>
    </xdr:to>
    <xdr:graphicFrame macro="">
      <xdr:nvGraphicFramePr>
        <xdr:cNvPr id="45" name="Chart 3">
          <a:extLst>
            <a:ext uri="{FF2B5EF4-FFF2-40B4-BE49-F238E27FC236}">
              <a16:creationId xmlns:a16="http://schemas.microsoft.com/office/drawing/2014/main" id="{6B73A5C9-B83D-0DB6-316B-A760F386E00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922020</xdr:colOff>
      <xdr:row>20</xdr:row>
      <xdr:rowOff>264795</xdr:rowOff>
    </xdr:from>
    <xdr:to>
      <xdr:col>9</xdr:col>
      <xdr:colOff>3360</xdr:colOff>
      <xdr:row>28</xdr:row>
      <xdr:rowOff>80715</xdr:rowOff>
    </xdr:to>
    <xdr:graphicFrame macro="">
      <xdr:nvGraphicFramePr>
        <xdr:cNvPr id="66" name="Chart 4">
          <a:extLst>
            <a:ext uri="{FF2B5EF4-FFF2-40B4-BE49-F238E27FC236}">
              <a16:creationId xmlns:a16="http://schemas.microsoft.com/office/drawing/2014/main" id="{CF4CF82C-3A02-6F51-E86C-47F348F0A4D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518159</xdr:colOff>
      <xdr:row>0</xdr:row>
      <xdr:rowOff>0</xdr:rowOff>
    </xdr:from>
    <xdr:to>
      <xdr:col>11</xdr:col>
      <xdr:colOff>19050</xdr:colOff>
      <xdr:row>1</xdr:row>
      <xdr:rowOff>0</xdr:rowOff>
    </xdr:to>
    <xdr:grpSp>
      <xdr:nvGrpSpPr>
        <xdr:cNvPr id="2" name="Group 1">
          <a:extLst>
            <a:ext uri="{FF2B5EF4-FFF2-40B4-BE49-F238E27FC236}">
              <a16:creationId xmlns:a16="http://schemas.microsoft.com/office/drawing/2014/main" id="{02392D29-6BAC-4CA1-8065-DE995CE12227}"/>
            </a:ext>
          </a:extLst>
        </xdr:cNvPr>
        <xdr:cNvGrpSpPr/>
      </xdr:nvGrpSpPr>
      <xdr:grpSpPr>
        <a:xfrm>
          <a:off x="518159" y="0"/>
          <a:ext cx="13953491" cy="1071033"/>
          <a:chOff x="518159" y="0"/>
          <a:chExt cx="14188441" cy="1329690"/>
        </a:xfrm>
      </xdr:grpSpPr>
      <xdr:pic>
        <xdr:nvPicPr>
          <xdr:cNvPr id="3" name="Picture 3">
            <a:extLst>
              <a:ext uri="{FF2B5EF4-FFF2-40B4-BE49-F238E27FC236}">
                <a16:creationId xmlns:a16="http://schemas.microsoft.com/office/drawing/2014/main" id="{3DD04C54-8643-3B2E-11A6-2638B169461D}"/>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rcRect/>
          <a:stretch/>
        </xdr:blipFill>
        <xdr:spPr>
          <a:xfrm>
            <a:off x="518159" y="53339"/>
            <a:ext cx="4464000" cy="1263690"/>
          </a:xfrm>
          <a:prstGeom prst="rect">
            <a:avLst/>
          </a:prstGeom>
        </xdr:spPr>
      </xdr:pic>
      <xdr:pic>
        <xdr:nvPicPr>
          <xdr:cNvPr id="4" name="Picture 3">
            <a:extLst>
              <a:ext uri="{FF2B5EF4-FFF2-40B4-BE49-F238E27FC236}">
                <a16:creationId xmlns:a16="http://schemas.microsoft.com/office/drawing/2014/main" id="{EDB9BA27-F61B-B424-47FF-87349890FBD6}"/>
              </a:ext>
            </a:extLst>
          </xdr:cNvPr>
          <xdr:cNvPicPr>
            <a:picLocks noChangeAspect="1"/>
          </xdr:cNvPicPr>
        </xdr:nvPicPr>
        <xdr:blipFill>
          <a:blip xmlns:r="http://schemas.openxmlformats.org/officeDocument/2006/relationships" r:embed="rId7"/>
          <a:stretch>
            <a:fillRect/>
          </a:stretch>
        </xdr:blipFill>
        <xdr:spPr>
          <a:xfrm>
            <a:off x="5067301" y="0"/>
            <a:ext cx="9639299" cy="1329690"/>
          </a:xfrm>
          <a:prstGeom prst="rect">
            <a:avLst/>
          </a:prstGeom>
        </xdr:spPr>
      </xdr:pic>
    </xdr:grpSp>
    <xdr:clientData/>
  </xdr:twoCellAnchor>
  <xdr:twoCellAnchor>
    <xdr:from>
      <xdr:col>1</xdr:col>
      <xdr:colOff>2437548</xdr:colOff>
      <xdr:row>0</xdr:row>
      <xdr:rowOff>0</xdr:rowOff>
    </xdr:from>
    <xdr:to>
      <xdr:col>12</xdr:col>
      <xdr:colOff>575310</xdr:colOff>
      <xdr:row>1</xdr:row>
      <xdr:rowOff>0</xdr:rowOff>
    </xdr:to>
    <xdr:grpSp>
      <xdr:nvGrpSpPr>
        <xdr:cNvPr id="5" name="Group 4">
          <a:extLst>
            <a:ext uri="{FF2B5EF4-FFF2-40B4-BE49-F238E27FC236}">
              <a16:creationId xmlns:a16="http://schemas.microsoft.com/office/drawing/2014/main" id="{57B8D9B1-E633-4675-96CC-5EA67F478CE0}"/>
            </a:ext>
          </a:extLst>
        </xdr:cNvPr>
        <xdr:cNvGrpSpPr/>
      </xdr:nvGrpSpPr>
      <xdr:grpSpPr>
        <a:xfrm>
          <a:off x="5540581" y="0"/>
          <a:ext cx="10617629" cy="1071033"/>
          <a:chOff x="5067301" y="0"/>
          <a:chExt cx="9639299" cy="1070610"/>
        </a:xfrm>
      </xdr:grpSpPr>
      <xdr:pic>
        <xdr:nvPicPr>
          <xdr:cNvPr id="9" name="Picture 8">
            <a:extLst>
              <a:ext uri="{FF2B5EF4-FFF2-40B4-BE49-F238E27FC236}">
                <a16:creationId xmlns:a16="http://schemas.microsoft.com/office/drawing/2014/main" id="{FC03BA3B-7800-DD3D-6695-0C5DF561FF6C}"/>
              </a:ext>
            </a:extLst>
          </xdr:cNvPr>
          <xdr:cNvPicPr>
            <a:picLocks noChangeAspect="1"/>
          </xdr:cNvPicPr>
        </xdr:nvPicPr>
        <xdr:blipFill>
          <a:blip xmlns:r="http://schemas.openxmlformats.org/officeDocument/2006/relationships" r:embed="rId7"/>
          <a:stretch>
            <a:fillRect/>
          </a:stretch>
        </xdr:blipFill>
        <xdr:spPr>
          <a:xfrm>
            <a:off x="5067301" y="0"/>
            <a:ext cx="9639299" cy="1070610"/>
          </a:xfrm>
          <a:prstGeom prst="rect">
            <a:avLst/>
          </a:prstGeom>
        </xdr:spPr>
      </xdr:pic>
      <xdr:pic>
        <xdr:nvPicPr>
          <xdr:cNvPr id="7" name="Graphic 4">
            <a:extLst>
              <a:ext uri="{FF2B5EF4-FFF2-40B4-BE49-F238E27FC236}">
                <a16:creationId xmlns:a16="http://schemas.microsoft.com/office/drawing/2014/main" id="{2A2BC499-D5EB-FF38-4669-04C96CF41A6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rcRect/>
          <a:stretch/>
        </xdr:blipFill>
        <xdr:spPr>
          <a:xfrm>
            <a:off x="12847320" y="76200"/>
            <a:ext cx="1261872" cy="383032"/>
          </a:xfrm>
          <a:prstGeom prst="rect">
            <a:avLst/>
          </a:prstGeom>
        </xdr:spPr>
      </xdr:pic>
    </xdr:grp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13940</xdr:colOff>
      <xdr:row>7</xdr:row>
      <xdr:rowOff>13939</xdr:rowOff>
    </xdr:from>
    <xdr:to>
      <xdr:col>10</xdr:col>
      <xdr:colOff>6864732</xdr:colOff>
      <xdr:row>21</xdr:row>
      <xdr:rowOff>245158</xdr:rowOff>
    </xdr:to>
    <xdr:graphicFrame macro="">
      <xdr:nvGraphicFramePr>
        <xdr:cNvPr id="7" name="Chart 4">
          <a:extLst>
            <a:ext uri="{FF2B5EF4-FFF2-40B4-BE49-F238E27FC236}">
              <a16:creationId xmlns:a16="http://schemas.microsoft.com/office/drawing/2014/main" id="{4D2C534F-8490-4F68-B475-C1951E2EC8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23232</xdr:colOff>
      <xdr:row>23</xdr:row>
      <xdr:rowOff>25398</xdr:rowOff>
    </xdr:from>
    <xdr:to>
      <xdr:col>10</xdr:col>
      <xdr:colOff>6874024</xdr:colOff>
      <xdr:row>39</xdr:row>
      <xdr:rowOff>33594</xdr:rowOff>
    </xdr:to>
    <xdr:graphicFrame macro="">
      <xdr:nvGraphicFramePr>
        <xdr:cNvPr id="9" name="Chart 4">
          <a:extLst>
            <a:ext uri="{FF2B5EF4-FFF2-40B4-BE49-F238E27FC236}">
              <a16:creationId xmlns:a16="http://schemas.microsoft.com/office/drawing/2014/main" id="{ADBC702F-8B85-4C38-9B28-054A6F208B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518159</xdr:colOff>
      <xdr:row>0</xdr:row>
      <xdr:rowOff>0</xdr:rowOff>
    </xdr:from>
    <xdr:to>
      <xdr:col>10</xdr:col>
      <xdr:colOff>4453890</xdr:colOff>
      <xdr:row>1</xdr:row>
      <xdr:rowOff>0</xdr:rowOff>
    </xdr:to>
    <xdr:grpSp>
      <xdr:nvGrpSpPr>
        <xdr:cNvPr id="5" name="Group 4">
          <a:extLst>
            <a:ext uri="{FF2B5EF4-FFF2-40B4-BE49-F238E27FC236}">
              <a16:creationId xmlns:a16="http://schemas.microsoft.com/office/drawing/2014/main" id="{6C682C32-8B75-4F19-B0EF-FCF5886F6E34}"/>
            </a:ext>
          </a:extLst>
        </xdr:cNvPr>
        <xdr:cNvGrpSpPr/>
      </xdr:nvGrpSpPr>
      <xdr:grpSpPr>
        <a:xfrm>
          <a:off x="518159" y="0"/>
          <a:ext cx="14489431" cy="1071033"/>
          <a:chOff x="518159" y="0"/>
          <a:chExt cx="14188441" cy="1070610"/>
        </a:xfrm>
      </xdr:grpSpPr>
      <xdr:grpSp>
        <xdr:nvGrpSpPr>
          <xdr:cNvPr id="6" name="Group 5">
            <a:extLst>
              <a:ext uri="{FF2B5EF4-FFF2-40B4-BE49-F238E27FC236}">
                <a16:creationId xmlns:a16="http://schemas.microsoft.com/office/drawing/2014/main" id="{F668A582-6956-0BF8-88CD-A2966DA09021}"/>
              </a:ext>
            </a:extLst>
          </xdr:cNvPr>
          <xdr:cNvGrpSpPr/>
        </xdr:nvGrpSpPr>
        <xdr:grpSpPr>
          <a:xfrm>
            <a:off x="518159" y="0"/>
            <a:ext cx="14188441" cy="1070610"/>
            <a:chOff x="518159" y="0"/>
            <a:chExt cx="14188441" cy="1329690"/>
          </a:xfrm>
        </xdr:grpSpPr>
        <xdr:pic>
          <xdr:nvPicPr>
            <xdr:cNvPr id="10" name="Picture 3">
              <a:extLst>
                <a:ext uri="{FF2B5EF4-FFF2-40B4-BE49-F238E27FC236}">
                  <a16:creationId xmlns:a16="http://schemas.microsoft.com/office/drawing/2014/main" id="{663FEEF8-73F6-8FBC-7437-CBFC02A05E2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rcRect/>
            <a:stretch/>
          </xdr:blipFill>
          <xdr:spPr>
            <a:xfrm>
              <a:off x="518159" y="53339"/>
              <a:ext cx="4464000" cy="1263690"/>
            </a:xfrm>
            <a:prstGeom prst="rect">
              <a:avLst/>
            </a:prstGeom>
          </xdr:spPr>
        </xdr:pic>
        <xdr:pic>
          <xdr:nvPicPr>
            <xdr:cNvPr id="11" name="Picture 10">
              <a:extLst>
                <a:ext uri="{FF2B5EF4-FFF2-40B4-BE49-F238E27FC236}">
                  <a16:creationId xmlns:a16="http://schemas.microsoft.com/office/drawing/2014/main" id="{ABDA7A67-C87B-BEA5-32E0-5D0E8915E509}"/>
                </a:ext>
              </a:extLst>
            </xdr:cNvPr>
            <xdr:cNvPicPr>
              <a:picLocks noChangeAspect="1"/>
            </xdr:cNvPicPr>
          </xdr:nvPicPr>
          <xdr:blipFill>
            <a:blip xmlns:r="http://schemas.openxmlformats.org/officeDocument/2006/relationships" r:embed="rId5"/>
            <a:stretch>
              <a:fillRect/>
            </a:stretch>
          </xdr:blipFill>
          <xdr:spPr>
            <a:xfrm>
              <a:off x="5067301" y="0"/>
              <a:ext cx="9639299" cy="1329690"/>
            </a:xfrm>
            <a:prstGeom prst="rect">
              <a:avLst/>
            </a:prstGeom>
          </xdr:spPr>
        </xdr:pic>
      </xdr:grpSp>
      <xdr:pic>
        <xdr:nvPicPr>
          <xdr:cNvPr id="8" name="Graphic 4">
            <a:extLst>
              <a:ext uri="{FF2B5EF4-FFF2-40B4-BE49-F238E27FC236}">
                <a16:creationId xmlns:a16="http://schemas.microsoft.com/office/drawing/2014/main" id="{489816CB-6454-B37E-28A6-AA0AC17E9DF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rcRect/>
          <a:stretch/>
        </xdr:blipFill>
        <xdr:spPr>
          <a:xfrm>
            <a:off x="12847320" y="76200"/>
            <a:ext cx="1261872" cy="383032"/>
          </a:xfrm>
          <a:prstGeom prst="rect">
            <a:avLst/>
          </a:prstGeom>
        </xdr:spPr>
      </xdr:pic>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518159</xdr:colOff>
      <xdr:row>0</xdr:row>
      <xdr:rowOff>0</xdr:rowOff>
    </xdr:from>
    <xdr:to>
      <xdr:col>11</xdr:col>
      <xdr:colOff>19050</xdr:colOff>
      <xdr:row>1</xdr:row>
      <xdr:rowOff>0</xdr:rowOff>
    </xdr:to>
    <xdr:grpSp>
      <xdr:nvGrpSpPr>
        <xdr:cNvPr id="2" name="Group 1">
          <a:extLst>
            <a:ext uri="{FF2B5EF4-FFF2-40B4-BE49-F238E27FC236}">
              <a16:creationId xmlns:a16="http://schemas.microsoft.com/office/drawing/2014/main" id="{07A3354A-E3D3-4A41-A0BA-C11F945047C4}"/>
            </a:ext>
          </a:extLst>
        </xdr:cNvPr>
        <xdr:cNvGrpSpPr/>
      </xdr:nvGrpSpPr>
      <xdr:grpSpPr>
        <a:xfrm>
          <a:off x="518159" y="0"/>
          <a:ext cx="12916324" cy="1071033"/>
          <a:chOff x="518159" y="0"/>
          <a:chExt cx="14188441" cy="1329690"/>
        </a:xfrm>
      </xdr:grpSpPr>
      <xdr:pic>
        <xdr:nvPicPr>
          <xdr:cNvPr id="3" name="Picture 3">
            <a:extLst>
              <a:ext uri="{FF2B5EF4-FFF2-40B4-BE49-F238E27FC236}">
                <a16:creationId xmlns:a16="http://schemas.microsoft.com/office/drawing/2014/main" id="{6C5AECC5-4F84-5FB2-3AA5-9A544147D5E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518159" y="53339"/>
            <a:ext cx="4464000" cy="1263690"/>
          </a:xfrm>
          <a:prstGeom prst="rect">
            <a:avLst/>
          </a:prstGeom>
        </xdr:spPr>
      </xdr:pic>
      <xdr:pic>
        <xdr:nvPicPr>
          <xdr:cNvPr id="4" name="Picture 3">
            <a:extLst>
              <a:ext uri="{FF2B5EF4-FFF2-40B4-BE49-F238E27FC236}">
                <a16:creationId xmlns:a16="http://schemas.microsoft.com/office/drawing/2014/main" id="{6D7BD06B-8278-6132-8B29-0A3D9C771590}"/>
              </a:ext>
            </a:extLst>
          </xdr:cNvPr>
          <xdr:cNvPicPr>
            <a:picLocks noChangeAspect="1"/>
          </xdr:cNvPicPr>
        </xdr:nvPicPr>
        <xdr:blipFill>
          <a:blip xmlns:r="http://schemas.openxmlformats.org/officeDocument/2006/relationships" r:embed="rId3"/>
          <a:stretch>
            <a:fillRect/>
          </a:stretch>
        </xdr:blipFill>
        <xdr:spPr>
          <a:xfrm>
            <a:off x="5067301" y="0"/>
            <a:ext cx="9639299" cy="1329690"/>
          </a:xfrm>
          <a:prstGeom prst="rect">
            <a:avLst/>
          </a:prstGeom>
        </xdr:spPr>
      </xdr:pic>
    </xdr:grpSp>
    <xdr:clientData/>
  </xdr:twoCellAnchor>
  <xdr:twoCellAnchor>
    <xdr:from>
      <xdr:col>6</xdr:col>
      <xdr:colOff>108166</xdr:colOff>
      <xdr:row>0</xdr:row>
      <xdr:rowOff>0</xdr:rowOff>
    </xdr:from>
    <xdr:to>
      <xdr:col>13</xdr:col>
      <xdr:colOff>156209</xdr:colOff>
      <xdr:row>1</xdr:row>
      <xdr:rowOff>0</xdr:rowOff>
    </xdr:to>
    <xdr:grpSp>
      <xdr:nvGrpSpPr>
        <xdr:cNvPr id="5" name="Group 4">
          <a:extLst>
            <a:ext uri="{FF2B5EF4-FFF2-40B4-BE49-F238E27FC236}">
              <a16:creationId xmlns:a16="http://schemas.microsoft.com/office/drawing/2014/main" id="{9FC4540A-8387-42C2-B971-EF072D23A98D}"/>
            </a:ext>
          </a:extLst>
        </xdr:cNvPr>
        <xdr:cNvGrpSpPr/>
      </xdr:nvGrpSpPr>
      <xdr:grpSpPr>
        <a:xfrm>
          <a:off x="5111966" y="0"/>
          <a:ext cx="9746610" cy="1071033"/>
          <a:chOff x="5067301" y="0"/>
          <a:chExt cx="9639299" cy="1070610"/>
        </a:xfrm>
      </xdr:grpSpPr>
      <xdr:pic>
        <xdr:nvPicPr>
          <xdr:cNvPr id="9" name="Picture 8">
            <a:extLst>
              <a:ext uri="{FF2B5EF4-FFF2-40B4-BE49-F238E27FC236}">
                <a16:creationId xmlns:a16="http://schemas.microsoft.com/office/drawing/2014/main" id="{5A8C74C6-B65D-CCB3-24F7-A605A87D1AEE}"/>
              </a:ext>
            </a:extLst>
          </xdr:cNvPr>
          <xdr:cNvPicPr>
            <a:picLocks noChangeAspect="1"/>
          </xdr:cNvPicPr>
        </xdr:nvPicPr>
        <xdr:blipFill>
          <a:blip xmlns:r="http://schemas.openxmlformats.org/officeDocument/2006/relationships" r:embed="rId3"/>
          <a:stretch>
            <a:fillRect/>
          </a:stretch>
        </xdr:blipFill>
        <xdr:spPr>
          <a:xfrm>
            <a:off x="5067301" y="0"/>
            <a:ext cx="9639299" cy="1070610"/>
          </a:xfrm>
          <a:prstGeom prst="rect">
            <a:avLst/>
          </a:prstGeom>
        </xdr:spPr>
      </xdr:pic>
      <xdr:pic>
        <xdr:nvPicPr>
          <xdr:cNvPr id="7" name="Graphic 4">
            <a:extLst>
              <a:ext uri="{FF2B5EF4-FFF2-40B4-BE49-F238E27FC236}">
                <a16:creationId xmlns:a16="http://schemas.microsoft.com/office/drawing/2014/main" id="{DBD505AD-34C1-4409-80E0-A909F7A1E391}"/>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rcRect/>
          <a:stretch/>
        </xdr:blipFill>
        <xdr:spPr>
          <a:xfrm>
            <a:off x="12847320" y="76200"/>
            <a:ext cx="1261872" cy="383032"/>
          </a:xfrm>
          <a:prstGeom prst="rect">
            <a:avLst/>
          </a:prstGeom>
        </xdr:spPr>
      </xdr:pic>
    </xdr:grp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582930</xdr:colOff>
      <xdr:row>4</xdr:row>
      <xdr:rowOff>428625</xdr:rowOff>
    </xdr:from>
    <xdr:to>
      <xdr:col>9</xdr:col>
      <xdr:colOff>14790</xdr:colOff>
      <xdr:row>28</xdr:row>
      <xdr:rowOff>76905</xdr:rowOff>
    </xdr:to>
    <xdr:grpSp>
      <xdr:nvGrpSpPr>
        <xdr:cNvPr id="6" name="Group 5">
          <a:extLst>
            <a:ext uri="{FF2B5EF4-FFF2-40B4-BE49-F238E27FC236}">
              <a16:creationId xmlns:a16="http://schemas.microsoft.com/office/drawing/2014/main" id="{C96521F3-03AD-34B8-D676-BE5FA8D02EF4}"/>
            </a:ext>
          </a:extLst>
        </xdr:cNvPr>
        <xdr:cNvGrpSpPr/>
      </xdr:nvGrpSpPr>
      <xdr:grpSpPr>
        <a:xfrm>
          <a:off x="582930" y="2532592"/>
          <a:ext cx="10726393" cy="6375046"/>
          <a:chOff x="582930" y="866775"/>
          <a:chExt cx="10812330" cy="6308160"/>
        </a:xfrm>
      </xdr:grpSpPr>
      <xdr:graphicFrame macro="">
        <xdr:nvGraphicFramePr>
          <xdr:cNvPr id="2" name="Chart 1">
            <a:extLst>
              <a:ext uri="{FF2B5EF4-FFF2-40B4-BE49-F238E27FC236}">
                <a16:creationId xmlns:a16="http://schemas.microsoft.com/office/drawing/2014/main" id="{AB9B94E6-9279-733F-FC55-A38D2191DE1B}"/>
              </a:ext>
            </a:extLst>
          </xdr:cNvPr>
          <xdr:cNvGraphicFramePr/>
        </xdr:nvGraphicFramePr>
        <xdr:xfrm>
          <a:off x="585787" y="866775"/>
          <a:ext cx="10800000" cy="43200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Chart 2">
            <a:extLst>
              <a:ext uri="{FF2B5EF4-FFF2-40B4-BE49-F238E27FC236}">
                <a16:creationId xmlns:a16="http://schemas.microsoft.com/office/drawing/2014/main" id="{CB1E1D21-AE90-0B27-6E53-15DBBAAB5937}"/>
              </a:ext>
            </a:extLst>
          </xdr:cNvPr>
          <xdr:cNvGraphicFramePr/>
        </xdr:nvGraphicFramePr>
        <xdr:xfrm>
          <a:off x="582930" y="5187315"/>
          <a:ext cx="3600000" cy="198000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4" name="Chart 3">
            <a:extLst>
              <a:ext uri="{FF2B5EF4-FFF2-40B4-BE49-F238E27FC236}">
                <a16:creationId xmlns:a16="http://schemas.microsoft.com/office/drawing/2014/main" id="{3EEB2C6C-C3B7-4BB0-E090-3F46E751467E}"/>
              </a:ext>
            </a:extLst>
          </xdr:cNvPr>
          <xdr:cNvGraphicFramePr/>
        </xdr:nvGraphicFramePr>
        <xdr:xfrm>
          <a:off x="4187190" y="5183505"/>
          <a:ext cx="3600000" cy="198000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5" name="Chart 4">
            <a:extLst>
              <a:ext uri="{FF2B5EF4-FFF2-40B4-BE49-F238E27FC236}">
                <a16:creationId xmlns:a16="http://schemas.microsoft.com/office/drawing/2014/main" id="{2014037E-F86B-C941-7E5A-66A886B80431}"/>
              </a:ext>
            </a:extLst>
          </xdr:cNvPr>
          <xdr:cNvGraphicFramePr/>
        </xdr:nvGraphicFramePr>
        <xdr:xfrm>
          <a:off x="7795260" y="5194935"/>
          <a:ext cx="3600000" cy="198000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518159</xdr:colOff>
      <xdr:row>0</xdr:row>
      <xdr:rowOff>0</xdr:rowOff>
    </xdr:from>
    <xdr:to>
      <xdr:col>11</xdr:col>
      <xdr:colOff>19050</xdr:colOff>
      <xdr:row>1</xdr:row>
      <xdr:rowOff>0</xdr:rowOff>
    </xdr:to>
    <xdr:grpSp>
      <xdr:nvGrpSpPr>
        <xdr:cNvPr id="7" name="Group 6">
          <a:extLst>
            <a:ext uri="{FF2B5EF4-FFF2-40B4-BE49-F238E27FC236}">
              <a16:creationId xmlns:a16="http://schemas.microsoft.com/office/drawing/2014/main" id="{18CCA4CE-10FD-4E43-9959-F8956E83CC6C}"/>
            </a:ext>
          </a:extLst>
        </xdr:cNvPr>
        <xdr:cNvGrpSpPr/>
      </xdr:nvGrpSpPr>
      <xdr:grpSpPr>
        <a:xfrm>
          <a:off x="518159" y="0"/>
          <a:ext cx="14105891" cy="1071033"/>
          <a:chOff x="518159" y="0"/>
          <a:chExt cx="14188441" cy="1329690"/>
        </a:xfrm>
      </xdr:grpSpPr>
      <xdr:pic>
        <xdr:nvPicPr>
          <xdr:cNvPr id="8" name="Picture 3">
            <a:extLst>
              <a:ext uri="{FF2B5EF4-FFF2-40B4-BE49-F238E27FC236}">
                <a16:creationId xmlns:a16="http://schemas.microsoft.com/office/drawing/2014/main" id="{4965B384-2C7C-E68B-00E1-1A82D4C130BE}"/>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rcRect/>
          <a:stretch/>
        </xdr:blipFill>
        <xdr:spPr>
          <a:xfrm>
            <a:off x="518159" y="53339"/>
            <a:ext cx="4464000" cy="1263690"/>
          </a:xfrm>
          <a:prstGeom prst="rect">
            <a:avLst/>
          </a:prstGeom>
        </xdr:spPr>
      </xdr:pic>
      <xdr:pic>
        <xdr:nvPicPr>
          <xdr:cNvPr id="9" name="Picture 8">
            <a:extLst>
              <a:ext uri="{FF2B5EF4-FFF2-40B4-BE49-F238E27FC236}">
                <a16:creationId xmlns:a16="http://schemas.microsoft.com/office/drawing/2014/main" id="{5932DAF9-3026-F679-80DB-27C1CC32E3D5}"/>
              </a:ext>
            </a:extLst>
          </xdr:cNvPr>
          <xdr:cNvPicPr>
            <a:picLocks noChangeAspect="1"/>
          </xdr:cNvPicPr>
        </xdr:nvPicPr>
        <xdr:blipFill>
          <a:blip xmlns:r="http://schemas.openxmlformats.org/officeDocument/2006/relationships" r:embed="rId7"/>
          <a:stretch>
            <a:fillRect/>
          </a:stretch>
        </xdr:blipFill>
        <xdr:spPr>
          <a:xfrm>
            <a:off x="5067301" y="0"/>
            <a:ext cx="9639299" cy="1329690"/>
          </a:xfrm>
          <a:prstGeom prst="rect">
            <a:avLst/>
          </a:prstGeom>
        </xdr:spPr>
      </xdr:pic>
    </xdr:grpSp>
    <xdr:clientData/>
  </xdr:twoCellAnchor>
  <xdr:twoCellAnchor>
    <xdr:from>
      <xdr:col>1</xdr:col>
      <xdr:colOff>2009356</xdr:colOff>
      <xdr:row>0</xdr:row>
      <xdr:rowOff>0</xdr:rowOff>
    </xdr:from>
    <xdr:to>
      <xdr:col>11</xdr:col>
      <xdr:colOff>742949</xdr:colOff>
      <xdr:row>1</xdr:row>
      <xdr:rowOff>0</xdr:rowOff>
    </xdr:to>
    <xdr:grpSp>
      <xdr:nvGrpSpPr>
        <xdr:cNvPr id="10" name="Group 9">
          <a:extLst>
            <a:ext uri="{FF2B5EF4-FFF2-40B4-BE49-F238E27FC236}">
              <a16:creationId xmlns:a16="http://schemas.microsoft.com/office/drawing/2014/main" id="{5C5D2A4F-3CB5-4B90-A1BC-7F48EEA91347}"/>
            </a:ext>
          </a:extLst>
        </xdr:cNvPr>
        <xdr:cNvGrpSpPr/>
      </xdr:nvGrpSpPr>
      <xdr:grpSpPr>
        <a:xfrm>
          <a:off x="5103923" y="0"/>
          <a:ext cx="10244026" cy="1071033"/>
          <a:chOff x="5067301" y="0"/>
          <a:chExt cx="9639299" cy="1070610"/>
        </a:xfrm>
      </xdr:grpSpPr>
      <xdr:pic>
        <xdr:nvPicPr>
          <xdr:cNvPr id="14" name="Picture 13">
            <a:extLst>
              <a:ext uri="{FF2B5EF4-FFF2-40B4-BE49-F238E27FC236}">
                <a16:creationId xmlns:a16="http://schemas.microsoft.com/office/drawing/2014/main" id="{D96E2504-E808-3DC3-2E33-9532DEE5AE65}"/>
              </a:ext>
            </a:extLst>
          </xdr:cNvPr>
          <xdr:cNvPicPr>
            <a:picLocks noChangeAspect="1"/>
          </xdr:cNvPicPr>
        </xdr:nvPicPr>
        <xdr:blipFill>
          <a:blip xmlns:r="http://schemas.openxmlformats.org/officeDocument/2006/relationships" r:embed="rId7"/>
          <a:stretch>
            <a:fillRect/>
          </a:stretch>
        </xdr:blipFill>
        <xdr:spPr>
          <a:xfrm>
            <a:off x="5067301" y="0"/>
            <a:ext cx="9639299" cy="1070610"/>
          </a:xfrm>
          <a:prstGeom prst="rect">
            <a:avLst/>
          </a:prstGeom>
        </xdr:spPr>
      </xdr:pic>
      <xdr:pic>
        <xdr:nvPicPr>
          <xdr:cNvPr id="12" name="Graphic 4">
            <a:extLst>
              <a:ext uri="{FF2B5EF4-FFF2-40B4-BE49-F238E27FC236}">
                <a16:creationId xmlns:a16="http://schemas.microsoft.com/office/drawing/2014/main" id="{4E0CD9A3-D072-4555-2A6D-C0AD60C86455}"/>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rcRect/>
          <a:stretch/>
        </xdr:blipFill>
        <xdr:spPr>
          <a:xfrm>
            <a:off x="12847320" y="76200"/>
            <a:ext cx="1261872" cy="383032"/>
          </a:xfrm>
          <a:prstGeom prst="rect">
            <a:avLst/>
          </a:prstGeom>
        </xdr:spPr>
      </xdr:pic>
    </xdr:grp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32525</xdr:colOff>
      <xdr:row>7</xdr:row>
      <xdr:rowOff>23231</xdr:rowOff>
    </xdr:from>
    <xdr:to>
      <xdr:col>10</xdr:col>
      <xdr:colOff>6883317</xdr:colOff>
      <xdr:row>21</xdr:row>
      <xdr:rowOff>254450</xdr:rowOff>
    </xdr:to>
    <xdr:graphicFrame macro="">
      <xdr:nvGraphicFramePr>
        <xdr:cNvPr id="5" name="Chart 4">
          <a:extLst>
            <a:ext uri="{FF2B5EF4-FFF2-40B4-BE49-F238E27FC236}">
              <a16:creationId xmlns:a16="http://schemas.microsoft.com/office/drawing/2014/main" id="{F29C4739-DEEB-4CEC-B63C-A238A48B05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13939</xdr:colOff>
      <xdr:row>23</xdr:row>
      <xdr:rowOff>6814</xdr:rowOff>
    </xdr:from>
    <xdr:to>
      <xdr:col>10</xdr:col>
      <xdr:colOff>6864731</xdr:colOff>
      <xdr:row>39</xdr:row>
      <xdr:rowOff>15010</xdr:rowOff>
    </xdr:to>
    <xdr:graphicFrame macro="">
      <xdr:nvGraphicFramePr>
        <xdr:cNvPr id="7" name="Chart 2">
          <a:extLst>
            <a:ext uri="{FF2B5EF4-FFF2-40B4-BE49-F238E27FC236}">
              <a16:creationId xmlns:a16="http://schemas.microsoft.com/office/drawing/2014/main" id="{52C1F6D7-E842-43C1-B8C9-CDA1427BF5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518159</xdr:colOff>
      <xdr:row>0</xdr:row>
      <xdr:rowOff>0</xdr:rowOff>
    </xdr:from>
    <xdr:to>
      <xdr:col>10</xdr:col>
      <xdr:colOff>4469130</xdr:colOff>
      <xdr:row>1</xdr:row>
      <xdr:rowOff>0</xdr:rowOff>
    </xdr:to>
    <xdr:grpSp>
      <xdr:nvGrpSpPr>
        <xdr:cNvPr id="6" name="Group 5">
          <a:extLst>
            <a:ext uri="{FF2B5EF4-FFF2-40B4-BE49-F238E27FC236}">
              <a16:creationId xmlns:a16="http://schemas.microsoft.com/office/drawing/2014/main" id="{43BD8423-088F-4F6B-B8B0-C1459B51C255}"/>
            </a:ext>
          </a:extLst>
        </xdr:cNvPr>
        <xdr:cNvGrpSpPr/>
      </xdr:nvGrpSpPr>
      <xdr:grpSpPr>
        <a:xfrm>
          <a:off x="518159" y="0"/>
          <a:ext cx="14475038" cy="1071033"/>
          <a:chOff x="518159" y="0"/>
          <a:chExt cx="14188441" cy="1070610"/>
        </a:xfrm>
      </xdr:grpSpPr>
      <xdr:grpSp>
        <xdr:nvGrpSpPr>
          <xdr:cNvPr id="8" name="Group 7">
            <a:extLst>
              <a:ext uri="{FF2B5EF4-FFF2-40B4-BE49-F238E27FC236}">
                <a16:creationId xmlns:a16="http://schemas.microsoft.com/office/drawing/2014/main" id="{43938C3B-CC99-E8E6-0F53-85AC50C58EF8}"/>
              </a:ext>
            </a:extLst>
          </xdr:cNvPr>
          <xdr:cNvGrpSpPr/>
        </xdr:nvGrpSpPr>
        <xdr:grpSpPr>
          <a:xfrm>
            <a:off x="518159" y="0"/>
            <a:ext cx="14188441" cy="1070610"/>
            <a:chOff x="518159" y="0"/>
            <a:chExt cx="14188441" cy="1329690"/>
          </a:xfrm>
        </xdr:grpSpPr>
        <xdr:pic>
          <xdr:nvPicPr>
            <xdr:cNvPr id="10" name="Picture 3">
              <a:extLst>
                <a:ext uri="{FF2B5EF4-FFF2-40B4-BE49-F238E27FC236}">
                  <a16:creationId xmlns:a16="http://schemas.microsoft.com/office/drawing/2014/main" id="{9A442405-1259-0CDF-DFD9-353572314D2A}"/>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rcRect/>
            <a:stretch/>
          </xdr:blipFill>
          <xdr:spPr>
            <a:xfrm>
              <a:off x="518159" y="53339"/>
              <a:ext cx="4464000" cy="1263690"/>
            </a:xfrm>
            <a:prstGeom prst="rect">
              <a:avLst/>
            </a:prstGeom>
          </xdr:spPr>
        </xdr:pic>
        <xdr:pic>
          <xdr:nvPicPr>
            <xdr:cNvPr id="11" name="Picture 10">
              <a:extLst>
                <a:ext uri="{FF2B5EF4-FFF2-40B4-BE49-F238E27FC236}">
                  <a16:creationId xmlns:a16="http://schemas.microsoft.com/office/drawing/2014/main" id="{9281EA47-B724-135D-BD54-9DB9768C7122}"/>
                </a:ext>
              </a:extLst>
            </xdr:cNvPr>
            <xdr:cNvPicPr>
              <a:picLocks noChangeAspect="1"/>
            </xdr:cNvPicPr>
          </xdr:nvPicPr>
          <xdr:blipFill>
            <a:blip xmlns:r="http://schemas.openxmlformats.org/officeDocument/2006/relationships" r:embed="rId5"/>
            <a:stretch>
              <a:fillRect/>
            </a:stretch>
          </xdr:blipFill>
          <xdr:spPr>
            <a:xfrm>
              <a:off x="5067301" y="0"/>
              <a:ext cx="9639299" cy="1329690"/>
            </a:xfrm>
            <a:prstGeom prst="rect">
              <a:avLst/>
            </a:prstGeom>
          </xdr:spPr>
        </xdr:pic>
      </xdr:grpSp>
      <xdr:pic>
        <xdr:nvPicPr>
          <xdr:cNvPr id="9" name="Graphic 4">
            <a:extLst>
              <a:ext uri="{FF2B5EF4-FFF2-40B4-BE49-F238E27FC236}">
                <a16:creationId xmlns:a16="http://schemas.microsoft.com/office/drawing/2014/main" id="{00ADD3D0-E264-4954-7A00-C5C0F38F691E}"/>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rcRect/>
          <a:stretch/>
        </xdr:blipFill>
        <xdr:spPr>
          <a:xfrm>
            <a:off x="12847320" y="76200"/>
            <a:ext cx="1261872" cy="383032"/>
          </a:xfrm>
          <a:prstGeom prst="rect">
            <a:avLst/>
          </a:prstGeom>
        </xdr:spPr>
      </xdr:pic>
    </xdr:grp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518159</xdr:colOff>
      <xdr:row>0</xdr:row>
      <xdr:rowOff>0</xdr:rowOff>
    </xdr:from>
    <xdr:to>
      <xdr:col>11</xdr:col>
      <xdr:colOff>19050</xdr:colOff>
      <xdr:row>1</xdr:row>
      <xdr:rowOff>0</xdr:rowOff>
    </xdr:to>
    <xdr:grpSp>
      <xdr:nvGrpSpPr>
        <xdr:cNvPr id="2" name="Group 1">
          <a:extLst>
            <a:ext uri="{FF2B5EF4-FFF2-40B4-BE49-F238E27FC236}">
              <a16:creationId xmlns:a16="http://schemas.microsoft.com/office/drawing/2014/main" id="{58071EAD-7FBD-4598-8675-155E7821C7A0}"/>
            </a:ext>
          </a:extLst>
        </xdr:cNvPr>
        <xdr:cNvGrpSpPr/>
      </xdr:nvGrpSpPr>
      <xdr:grpSpPr>
        <a:xfrm>
          <a:off x="518159" y="0"/>
          <a:ext cx="14084724" cy="1071033"/>
          <a:chOff x="518159" y="0"/>
          <a:chExt cx="14188441" cy="1329690"/>
        </a:xfrm>
      </xdr:grpSpPr>
      <xdr:pic>
        <xdr:nvPicPr>
          <xdr:cNvPr id="3" name="Picture 3">
            <a:extLst>
              <a:ext uri="{FF2B5EF4-FFF2-40B4-BE49-F238E27FC236}">
                <a16:creationId xmlns:a16="http://schemas.microsoft.com/office/drawing/2014/main" id="{D18B62EE-7950-A9D4-E472-19DBD1C5CD8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518159" y="53339"/>
            <a:ext cx="4464000" cy="1263690"/>
          </a:xfrm>
          <a:prstGeom prst="rect">
            <a:avLst/>
          </a:prstGeom>
        </xdr:spPr>
      </xdr:pic>
      <xdr:pic>
        <xdr:nvPicPr>
          <xdr:cNvPr id="4" name="Picture 3">
            <a:extLst>
              <a:ext uri="{FF2B5EF4-FFF2-40B4-BE49-F238E27FC236}">
                <a16:creationId xmlns:a16="http://schemas.microsoft.com/office/drawing/2014/main" id="{F10507CF-73AF-223B-6DD1-735FDC9AFF6B}"/>
              </a:ext>
            </a:extLst>
          </xdr:cNvPr>
          <xdr:cNvPicPr>
            <a:picLocks noChangeAspect="1"/>
          </xdr:cNvPicPr>
        </xdr:nvPicPr>
        <xdr:blipFill>
          <a:blip xmlns:r="http://schemas.openxmlformats.org/officeDocument/2006/relationships" r:embed="rId3"/>
          <a:stretch>
            <a:fillRect/>
          </a:stretch>
        </xdr:blipFill>
        <xdr:spPr>
          <a:xfrm>
            <a:off x="5067301" y="0"/>
            <a:ext cx="9639299" cy="1329690"/>
          </a:xfrm>
          <a:prstGeom prst="rect">
            <a:avLst/>
          </a:prstGeom>
        </xdr:spPr>
      </xdr:pic>
    </xdr:grpSp>
    <xdr:clientData/>
  </xdr:twoCellAnchor>
  <xdr:twoCellAnchor>
    <xdr:from>
      <xdr:col>2</xdr:col>
      <xdr:colOff>2706586</xdr:colOff>
      <xdr:row>0</xdr:row>
      <xdr:rowOff>0</xdr:rowOff>
    </xdr:from>
    <xdr:to>
      <xdr:col>12</xdr:col>
      <xdr:colOff>83819</xdr:colOff>
      <xdr:row>1</xdr:row>
      <xdr:rowOff>0</xdr:rowOff>
    </xdr:to>
    <xdr:grpSp>
      <xdr:nvGrpSpPr>
        <xdr:cNvPr id="5" name="Group 4">
          <a:extLst>
            <a:ext uri="{FF2B5EF4-FFF2-40B4-BE49-F238E27FC236}">
              <a16:creationId xmlns:a16="http://schemas.microsoft.com/office/drawing/2014/main" id="{9C5AA7A1-8AEB-4516-90A9-1CE797F1D622}"/>
            </a:ext>
          </a:extLst>
        </xdr:cNvPr>
        <xdr:cNvGrpSpPr/>
      </xdr:nvGrpSpPr>
      <xdr:grpSpPr>
        <a:xfrm>
          <a:off x="5111119" y="0"/>
          <a:ext cx="10204233" cy="1071033"/>
          <a:chOff x="5067301" y="0"/>
          <a:chExt cx="9639299" cy="1070610"/>
        </a:xfrm>
      </xdr:grpSpPr>
      <xdr:pic>
        <xdr:nvPicPr>
          <xdr:cNvPr id="9" name="Picture 8">
            <a:extLst>
              <a:ext uri="{FF2B5EF4-FFF2-40B4-BE49-F238E27FC236}">
                <a16:creationId xmlns:a16="http://schemas.microsoft.com/office/drawing/2014/main" id="{9319496A-CC9A-614B-EB59-7F58D6FF1E70}"/>
              </a:ext>
            </a:extLst>
          </xdr:cNvPr>
          <xdr:cNvPicPr>
            <a:picLocks noChangeAspect="1"/>
          </xdr:cNvPicPr>
        </xdr:nvPicPr>
        <xdr:blipFill>
          <a:blip xmlns:r="http://schemas.openxmlformats.org/officeDocument/2006/relationships" r:embed="rId3"/>
          <a:stretch>
            <a:fillRect/>
          </a:stretch>
        </xdr:blipFill>
        <xdr:spPr>
          <a:xfrm>
            <a:off x="5067301" y="0"/>
            <a:ext cx="9639299" cy="1070610"/>
          </a:xfrm>
          <a:prstGeom prst="rect">
            <a:avLst/>
          </a:prstGeom>
        </xdr:spPr>
      </xdr:pic>
      <xdr:pic>
        <xdr:nvPicPr>
          <xdr:cNvPr id="7" name="Graphic 4">
            <a:extLst>
              <a:ext uri="{FF2B5EF4-FFF2-40B4-BE49-F238E27FC236}">
                <a16:creationId xmlns:a16="http://schemas.microsoft.com/office/drawing/2014/main" id="{7FA75486-2E80-591C-2A31-3167A2984D47}"/>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rcRect/>
          <a:stretch/>
        </xdr:blipFill>
        <xdr:spPr>
          <a:xfrm>
            <a:off x="12847320" y="76200"/>
            <a:ext cx="1261872" cy="383032"/>
          </a:xfrm>
          <a:prstGeom prst="rect">
            <a:avLst/>
          </a:prstGeom>
        </xdr:spPr>
      </xdr:pic>
    </xdr:grp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518159</xdr:colOff>
      <xdr:row>0</xdr:row>
      <xdr:rowOff>0</xdr:rowOff>
    </xdr:from>
    <xdr:to>
      <xdr:col>11</xdr:col>
      <xdr:colOff>19050</xdr:colOff>
      <xdr:row>1</xdr:row>
      <xdr:rowOff>0</xdr:rowOff>
    </xdr:to>
    <xdr:grpSp>
      <xdr:nvGrpSpPr>
        <xdr:cNvPr id="2" name="Group 1">
          <a:extLst>
            <a:ext uri="{FF2B5EF4-FFF2-40B4-BE49-F238E27FC236}">
              <a16:creationId xmlns:a16="http://schemas.microsoft.com/office/drawing/2014/main" id="{078C3558-8193-4E7D-83C0-F1FD372DFADD}"/>
            </a:ext>
          </a:extLst>
        </xdr:cNvPr>
        <xdr:cNvGrpSpPr/>
      </xdr:nvGrpSpPr>
      <xdr:grpSpPr>
        <a:xfrm>
          <a:off x="518159" y="0"/>
          <a:ext cx="13746058" cy="1071033"/>
          <a:chOff x="518159" y="0"/>
          <a:chExt cx="14188441" cy="1329690"/>
        </a:xfrm>
      </xdr:grpSpPr>
      <xdr:pic>
        <xdr:nvPicPr>
          <xdr:cNvPr id="3" name="Picture 3">
            <a:extLst>
              <a:ext uri="{FF2B5EF4-FFF2-40B4-BE49-F238E27FC236}">
                <a16:creationId xmlns:a16="http://schemas.microsoft.com/office/drawing/2014/main" id="{697C8EE1-66D3-9B0B-E702-673F85C8CF9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518159" y="53339"/>
            <a:ext cx="4464000" cy="1263690"/>
          </a:xfrm>
          <a:prstGeom prst="rect">
            <a:avLst/>
          </a:prstGeom>
        </xdr:spPr>
      </xdr:pic>
      <xdr:pic>
        <xdr:nvPicPr>
          <xdr:cNvPr id="4" name="Picture 3">
            <a:extLst>
              <a:ext uri="{FF2B5EF4-FFF2-40B4-BE49-F238E27FC236}">
                <a16:creationId xmlns:a16="http://schemas.microsoft.com/office/drawing/2014/main" id="{AD62E012-1B75-9726-3E39-54D2545A44A3}"/>
              </a:ext>
            </a:extLst>
          </xdr:cNvPr>
          <xdr:cNvPicPr>
            <a:picLocks noChangeAspect="1"/>
          </xdr:cNvPicPr>
        </xdr:nvPicPr>
        <xdr:blipFill>
          <a:blip xmlns:r="http://schemas.openxmlformats.org/officeDocument/2006/relationships" r:embed="rId3"/>
          <a:stretch>
            <a:fillRect/>
          </a:stretch>
        </xdr:blipFill>
        <xdr:spPr>
          <a:xfrm>
            <a:off x="5067301" y="0"/>
            <a:ext cx="9639299" cy="1329690"/>
          </a:xfrm>
          <a:prstGeom prst="rect">
            <a:avLst/>
          </a:prstGeom>
        </xdr:spPr>
      </xdr:pic>
    </xdr:grpSp>
    <xdr:clientData/>
  </xdr:twoCellAnchor>
  <xdr:twoCellAnchor>
    <xdr:from>
      <xdr:col>4</xdr:col>
      <xdr:colOff>528634</xdr:colOff>
      <xdr:row>0</xdr:row>
      <xdr:rowOff>0</xdr:rowOff>
    </xdr:from>
    <xdr:to>
      <xdr:col>12</xdr:col>
      <xdr:colOff>99061</xdr:colOff>
      <xdr:row>1</xdr:row>
      <xdr:rowOff>0</xdr:rowOff>
    </xdr:to>
    <xdr:grpSp>
      <xdr:nvGrpSpPr>
        <xdr:cNvPr id="5" name="Group 4">
          <a:extLst>
            <a:ext uri="{FF2B5EF4-FFF2-40B4-BE49-F238E27FC236}">
              <a16:creationId xmlns:a16="http://schemas.microsoft.com/office/drawing/2014/main" id="{B025578A-2381-468B-9B5D-BEE3B359ACFB}"/>
            </a:ext>
          </a:extLst>
        </xdr:cNvPr>
        <xdr:cNvGrpSpPr/>
      </xdr:nvGrpSpPr>
      <xdr:grpSpPr>
        <a:xfrm>
          <a:off x="5291134" y="0"/>
          <a:ext cx="9700794" cy="1071033"/>
          <a:chOff x="5067301" y="0"/>
          <a:chExt cx="9639299" cy="1070610"/>
        </a:xfrm>
      </xdr:grpSpPr>
      <xdr:pic>
        <xdr:nvPicPr>
          <xdr:cNvPr id="9" name="Picture 8">
            <a:extLst>
              <a:ext uri="{FF2B5EF4-FFF2-40B4-BE49-F238E27FC236}">
                <a16:creationId xmlns:a16="http://schemas.microsoft.com/office/drawing/2014/main" id="{872955CD-3D43-FE24-D499-D3909A76EFA5}"/>
              </a:ext>
            </a:extLst>
          </xdr:cNvPr>
          <xdr:cNvPicPr>
            <a:picLocks noChangeAspect="1"/>
          </xdr:cNvPicPr>
        </xdr:nvPicPr>
        <xdr:blipFill>
          <a:blip xmlns:r="http://schemas.openxmlformats.org/officeDocument/2006/relationships" r:embed="rId3"/>
          <a:stretch>
            <a:fillRect/>
          </a:stretch>
        </xdr:blipFill>
        <xdr:spPr>
          <a:xfrm>
            <a:off x="5067301" y="0"/>
            <a:ext cx="9639299" cy="1070610"/>
          </a:xfrm>
          <a:prstGeom prst="rect">
            <a:avLst/>
          </a:prstGeom>
        </xdr:spPr>
      </xdr:pic>
      <xdr:pic>
        <xdr:nvPicPr>
          <xdr:cNvPr id="7" name="Graphic 4">
            <a:extLst>
              <a:ext uri="{FF2B5EF4-FFF2-40B4-BE49-F238E27FC236}">
                <a16:creationId xmlns:a16="http://schemas.microsoft.com/office/drawing/2014/main" id="{D261B6DA-1DD8-4C76-4FF0-F8819A74A3FB}"/>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rcRect/>
          <a:stretch/>
        </xdr:blipFill>
        <xdr:spPr>
          <a:xfrm>
            <a:off x="12847320" y="76200"/>
            <a:ext cx="1261872" cy="383032"/>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518159</xdr:colOff>
      <xdr:row>0</xdr:row>
      <xdr:rowOff>0</xdr:rowOff>
    </xdr:from>
    <xdr:to>
      <xdr:col>11</xdr:col>
      <xdr:colOff>19050</xdr:colOff>
      <xdr:row>1</xdr:row>
      <xdr:rowOff>0</xdr:rowOff>
    </xdr:to>
    <xdr:grpSp>
      <xdr:nvGrpSpPr>
        <xdr:cNvPr id="6" name="Group 5">
          <a:extLst>
            <a:ext uri="{FF2B5EF4-FFF2-40B4-BE49-F238E27FC236}">
              <a16:creationId xmlns:a16="http://schemas.microsoft.com/office/drawing/2014/main" id="{194E06DF-C5DB-4FB6-A1C8-D477BA333D4B}"/>
            </a:ext>
          </a:extLst>
        </xdr:cNvPr>
        <xdr:cNvGrpSpPr/>
      </xdr:nvGrpSpPr>
      <xdr:grpSpPr>
        <a:xfrm>
          <a:off x="518159" y="0"/>
          <a:ext cx="14313324" cy="1071033"/>
          <a:chOff x="518159" y="0"/>
          <a:chExt cx="14188441" cy="1329690"/>
        </a:xfrm>
      </xdr:grpSpPr>
      <xdr:pic>
        <xdr:nvPicPr>
          <xdr:cNvPr id="7" name="Picture 3">
            <a:extLst>
              <a:ext uri="{FF2B5EF4-FFF2-40B4-BE49-F238E27FC236}">
                <a16:creationId xmlns:a16="http://schemas.microsoft.com/office/drawing/2014/main" id="{81845D5F-842D-C4BF-3CB6-8BF74FEFC29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518159" y="53339"/>
            <a:ext cx="4464000" cy="1263690"/>
          </a:xfrm>
          <a:prstGeom prst="rect">
            <a:avLst/>
          </a:prstGeom>
        </xdr:spPr>
      </xdr:pic>
      <xdr:pic>
        <xdr:nvPicPr>
          <xdr:cNvPr id="8" name="Picture 7">
            <a:extLst>
              <a:ext uri="{FF2B5EF4-FFF2-40B4-BE49-F238E27FC236}">
                <a16:creationId xmlns:a16="http://schemas.microsoft.com/office/drawing/2014/main" id="{5C99D835-9F57-40C4-EFA6-04FEA7AC0AEA}"/>
              </a:ext>
            </a:extLst>
          </xdr:cNvPr>
          <xdr:cNvPicPr>
            <a:picLocks noChangeAspect="1"/>
          </xdr:cNvPicPr>
        </xdr:nvPicPr>
        <xdr:blipFill>
          <a:blip xmlns:r="http://schemas.openxmlformats.org/officeDocument/2006/relationships" r:embed="rId3"/>
          <a:stretch>
            <a:fillRect/>
          </a:stretch>
        </xdr:blipFill>
        <xdr:spPr>
          <a:xfrm>
            <a:off x="5067301" y="0"/>
            <a:ext cx="9639299" cy="1329690"/>
          </a:xfrm>
          <a:prstGeom prst="rect">
            <a:avLst/>
          </a:prstGeom>
        </xdr:spPr>
      </xdr:pic>
    </xdr:grpSp>
    <xdr:clientData/>
  </xdr:twoCellAnchor>
  <xdr:twoCellAnchor>
    <xdr:from>
      <xdr:col>0</xdr:col>
      <xdr:colOff>518159</xdr:colOff>
      <xdr:row>0</xdr:row>
      <xdr:rowOff>0</xdr:rowOff>
    </xdr:from>
    <xdr:to>
      <xdr:col>11</xdr:col>
      <xdr:colOff>19050</xdr:colOff>
      <xdr:row>1</xdr:row>
      <xdr:rowOff>0</xdr:rowOff>
    </xdr:to>
    <xdr:grpSp>
      <xdr:nvGrpSpPr>
        <xdr:cNvPr id="13" name="Group 12">
          <a:extLst>
            <a:ext uri="{FF2B5EF4-FFF2-40B4-BE49-F238E27FC236}">
              <a16:creationId xmlns:a16="http://schemas.microsoft.com/office/drawing/2014/main" id="{C23D7AAB-8744-4F49-AE26-9592DE110C9F}"/>
            </a:ext>
          </a:extLst>
        </xdr:cNvPr>
        <xdr:cNvGrpSpPr/>
      </xdr:nvGrpSpPr>
      <xdr:grpSpPr>
        <a:xfrm>
          <a:off x="518159" y="0"/>
          <a:ext cx="14313324" cy="1071033"/>
          <a:chOff x="518159" y="0"/>
          <a:chExt cx="14188441" cy="1070610"/>
        </a:xfrm>
      </xdr:grpSpPr>
      <xdr:grpSp>
        <xdr:nvGrpSpPr>
          <xdr:cNvPr id="14" name="Group 13">
            <a:extLst>
              <a:ext uri="{FF2B5EF4-FFF2-40B4-BE49-F238E27FC236}">
                <a16:creationId xmlns:a16="http://schemas.microsoft.com/office/drawing/2014/main" id="{B8DA3343-73C7-A5B7-97FC-7CC389360CD2}"/>
              </a:ext>
            </a:extLst>
          </xdr:cNvPr>
          <xdr:cNvGrpSpPr/>
        </xdr:nvGrpSpPr>
        <xdr:grpSpPr>
          <a:xfrm>
            <a:off x="518159" y="0"/>
            <a:ext cx="14188441" cy="1070610"/>
            <a:chOff x="518159" y="0"/>
            <a:chExt cx="14188441" cy="1329690"/>
          </a:xfrm>
        </xdr:grpSpPr>
        <xdr:pic>
          <xdr:nvPicPr>
            <xdr:cNvPr id="16" name="Picture 3">
              <a:extLst>
                <a:ext uri="{FF2B5EF4-FFF2-40B4-BE49-F238E27FC236}">
                  <a16:creationId xmlns:a16="http://schemas.microsoft.com/office/drawing/2014/main" id="{D36327A5-135F-4DA6-41EE-E254413F5C0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518159" y="53339"/>
              <a:ext cx="4464000" cy="1263690"/>
            </a:xfrm>
            <a:prstGeom prst="rect">
              <a:avLst/>
            </a:prstGeom>
          </xdr:spPr>
        </xdr:pic>
        <xdr:pic>
          <xdr:nvPicPr>
            <xdr:cNvPr id="17" name="Picture 16">
              <a:extLst>
                <a:ext uri="{FF2B5EF4-FFF2-40B4-BE49-F238E27FC236}">
                  <a16:creationId xmlns:a16="http://schemas.microsoft.com/office/drawing/2014/main" id="{CE1B0FB9-9702-A1DD-9712-7538A0B1028C}"/>
                </a:ext>
              </a:extLst>
            </xdr:cNvPr>
            <xdr:cNvPicPr>
              <a:picLocks noChangeAspect="1"/>
            </xdr:cNvPicPr>
          </xdr:nvPicPr>
          <xdr:blipFill>
            <a:blip xmlns:r="http://schemas.openxmlformats.org/officeDocument/2006/relationships" r:embed="rId3"/>
            <a:stretch>
              <a:fillRect/>
            </a:stretch>
          </xdr:blipFill>
          <xdr:spPr>
            <a:xfrm>
              <a:off x="5067301" y="0"/>
              <a:ext cx="9639299" cy="1329690"/>
            </a:xfrm>
            <a:prstGeom prst="rect">
              <a:avLst/>
            </a:prstGeom>
          </xdr:spPr>
        </xdr:pic>
      </xdr:grpSp>
      <xdr:pic>
        <xdr:nvPicPr>
          <xdr:cNvPr id="15" name="Graphic 4">
            <a:extLst>
              <a:ext uri="{FF2B5EF4-FFF2-40B4-BE49-F238E27FC236}">
                <a16:creationId xmlns:a16="http://schemas.microsoft.com/office/drawing/2014/main" id="{F0B8B4B3-81FE-CFBC-A461-33A3F66C74A4}"/>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rcRect/>
          <a:stretch/>
        </xdr:blipFill>
        <xdr:spPr>
          <a:xfrm>
            <a:off x="12847320" y="76200"/>
            <a:ext cx="1261872" cy="383032"/>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645795</xdr:colOff>
      <xdr:row>5</xdr:row>
      <xdr:rowOff>1903</xdr:rowOff>
    </xdr:from>
    <xdr:to>
      <xdr:col>9</xdr:col>
      <xdr:colOff>0</xdr:colOff>
      <xdr:row>30</xdr:row>
      <xdr:rowOff>49438</xdr:rowOff>
    </xdr:to>
    <xdr:grpSp>
      <xdr:nvGrpSpPr>
        <xdr:cNvPr id="9" name="Group 2">
          <a:extLst>
            <a:ext uri="{FF2B5EF4-FFF2-40B4-BE49-F238E27FC236}">
              <a16:creationId xmlns:a16="http://schemas.microsoft.com/office/drawing/2014/main" id="{334184E4-692F-D5C4-8D9A-62630075520C}"/>
            </a:ext>
          </a:extLst>
        </xdr:cNvPr>
        <xdr:cNvGrpSpPr/>
      </xdr:nvGrpSpPr>
      <xdr:grpSpPr>
        <a:xfrm>
          <a:off x="645795" y="2453003"/>
          <a:ext cx="10729172" cy="6444102"/>
          <a:chOff x="645795" y="866773"/>
          <a:chExt cx="10793730" cy="6297840"/>
        </a:xfrm>
      </xdr:grpSpPr>
      <xdr:graphicFrame macro="">
        <xdr:nvGraphicFramePr>
          <xdr:cNvPr id="10" name="Chart 1">
            <a:extLst>
              <a:ext uri="{FF2B5EF4-FFF2-40B4-BE49-F238E27FC236}">
                <a16:creationId xmlns:a16="http://schemas.microsoft.com/office/drawing/2014/main" id="{EED2916F-056A-52BF-1CED-56E4A03ED196}"/>
              </a:ext>
            </a:extLst>
          </xdr:cNvPr>
          <xdr:cNvGraphicFramePr/>
        </xdr:nvGraphicFramePr>
        <xdr:xfrm>
          <a:off x="645795" y="866773"/>
          <a:ext cx="10793730" cy="4324352"/>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1" name="Chart 4">
            <a:extLst>
              <a:ext uri="{FF2B5EF4-FFF2-40B4-BE49-F238E27FC236}">
                <a16:creationId xmlns:a16="http://schemas.microsoft.com/office/drawing/2014/main" id="{ED5DF9B6-E547-FF79-EB94-01ACFED826DA}"/>
              </a:ext>
            </a:extLst>
          </xdr:cNvPr>
          <xdr:cNvGraphicFramePr/>
        </xdr:nvGraphicFramePr>
        <xdr:xfrm>
          <a:off x="648196" y="5170898"/>
          <a:ext cx="3600000" cy="1981905"/>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5" name="Chart 5">
            <a:extLst>
              <a:ext uri="{FF2B5EF4-FFF2-40B4-BE49-F238E27FC236}">
                <a16:creationId xmlns:a16="http://schemas.microsoft.com/office/drawing/2014/main" id="{1DAC41D2-2270-02F9-F2C2-4C6E508BB47D}"/>
              </a:ext>
            </a:extLst>
          </xdr:cNvPr>
          <xdr:cNvGraphicFramePr/>
        </xdr:nvGraphicFramePr>
        <xdr:xfrm>
          <a:off x="4257735" y="5180560"/>
          <a:ext cx="3600000" cy="1981905"/>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16" name="Chart 6">
            <a:extLst>
              <a:ext uri="{FF2B5EF4-FFF2-40B4-BE49-F238E27FC236}">
                <a16:creationId xmlns:a16="http://schemas.microsoft.com/office/drawing/2014/main" id="{C8D8CDC5-9074-2928-FCDE-ADA46A780E32}"/>
              </a:ext>
            </a:extLst>
          </xdr:cNvPr>
          <xdr:cNvGraphicFramePr/>
        </xdr:nvGraphicFramePr>
        <xdr:xfrm>
          <a:off x="7848825" y="5180802"/>
          <a:ext cx="3590700" cy="1983811"/>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518159</xdr:colOff>
      <xdr:row>0</xdr:row>
      <xdr:rowOff>0</xdr:rowOff>
    </xdr:from>
    <xdr:to>
      <xdr:col>11</xdr:col>
      <xdr:colOff>19050</xdr:colOff>
      <xdr:row>1</xdr:row>
      <xdr:rowOff>0</xdr:rowOff>
    </xdr:to>
    <xdr:grpSp>
      <xdr:nvGrpSpPr>
        <xdr:cNvPr id="2" name="Group 1">
          <a:extLst>
            <a:ext uri="{FF2B5EF4-FFF2-40B4-BE49-F238E27FC236}">
              <a16:creationId xmlns:a16="http://schemas.microsoft.com/office/drawing/2014/main" id="{87E23EEB-DC62-4A92-AB4A-CA0AF3F8F9B4}"/>
            </a:ext>
          </a:extLst>
        </xdr:cNvPr>
        <xdr:cNvGrpSpPr/>
      </xdr:nvGrpSpPr>
      <xdr:grpSpPr>
        <a:xfrm>
          <a:off x="518159" y="0"/>
          <a:ext cx="14042391" cy="1071033"/>
          <a:chOff x="518159" y="0"/>
          <a:chExt cx="14188441" cy="1329690"/>
        </a:xfrm>
      </xdr:grpSpPr>
      <xdr:pic>
        <xdr:nvPicPr>
          <xdr:cNvPr id="3" name="Picture 3">
            <a:extLst>
              <a:ext uri="{FF2B5EF4-FFF2-40B4-BE49-F238E27FC236}">
                <a16:creationId xmlns:a16="http://schemas.microsoft.com/office/drawing/2014/main" id="{8F5A1031-FDC0-9809-CC6A-C0F7B9FB618C}"/>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rcRect/>
          <a:stretch/>
        </xdr:blipFill>
        <xdr:spPr>
          <a:xfrm>
            <a:off x="518159" y="53339"/>
            <a:ext cx="4464000" cy="1263690"/>
          </a:xfrm>
          <a:prstGeom prst="rect">
            <a:avLst/>
          </a:prstGeom>
        </xdr:spPr>
      </xdr:pic>
      <xdr:pic>
        <xdr:nvPicPr>
          <xdr:cNvPr id="4" name="Picture 3">
            <a:extLst>
              <a:ext uri="{FF2B5EF4-FFF2-40B4-BE49-F238E27FC236}">
                <a16:creationId xmlns:a16="http://schemas.microsoft.com/office/drawing/2014/main" id="{C44970D2-F597-C3A3-F2F0-E8AB6F5111D8}"/>
              </a:ext>
            </a:extLst>
          </xdr:cNvPr>
          <xdr:cNvPicPr>
            <a:picLocks noChangeAspect="1"/>
          </xdr:cNvPicPr>
        </xdr:nvPicPr>
        <xdr:blipFill>
          <a:blip xmlns:r="http://schemas.openxmlformats.org/officeDocument/2006/relationships" r:embed="rId7"/>
          <a:stretch>
            <a:fillRect/>
          </a:stretch>
        </xdr:blipFill>
        <xdr:spPr>
          <a:xfrm>
            <a:off x="5067301" y="0"/>
            <a:ext cx="9639299" cy="1329690"/>
          </a:xfrm>
          <a:prstGeom prst="rect">
            <a:avLst/>
          </a:prstGeom>
        </xdr:spPr>
      </xdr:pic>
    </xdr:grpSp>
    <xdr:clientData/>
  </xdr:twoCellAnchor>
  <xdr:twoCellAnchor>
    <xdr:from>
      <xdr:col>1</xdr:col>
      <xdr:colOff>1532961</xdr:colOff>
      <xdr:row>0</xdr:row>
      <xdr:rowOff>0</xdr:rowOff>
    </xdr:from>
    <xdr:to>
      <xdr:col>11</xdr:col>
      <xdr:colOff>121920</xdr:colOff>
      <xdr:row>1</xdr:row>
      <xdr:rowOff>0</xdr:rowOff>
    </xdr:to>
    <xdr:grpSp>
      <xdr:nvGrpSpPr>
        <xdr:cNvPr id="12" name="Group 11">
          <a:extLst>
            <a:ext uri="{FF2B5EF4-FFF2-40B4-BE49-F238E27FC236}">
              <a16:creationId xmlns:a16="http://schemas.microsoft.com/office/drawing/2014/main" id="{EF084272-9A4B-40BA-8D61-658D1089C2BD}"/>
            </a:ext>
          </a:extLst>
        </xdr:cNvPr>
        <xdr:cNvGrpSpPr/>
      </xdr:nvGrpSpPr>
      <xdr:grpSpPr>
        <a:xfrm>
          <a:off x="5110128" y="0"/>
          <a:ext cx="9553292" cy="1071033"/>
          <a:chOff x="5067301" y="0"/>
          <a:chExt cx="9639299" cy="1070610"/>
        </a:xfrm>
      </xdr:grpSpPr>
      <xdr:pic>
        <xdr:nvPicPr>
          <xdr:cNvPr id="18" name="Picture 17">
            <a:extLst>
              <a:ext uri="{FF2B5EF4-FFF2-40B4-BE49-F238E27FC236}">
                <a16:creationId xmlns:a16="http://schemas.microsoft.com/office/drawing/2014/main" id="{5E090D93-40D1-0B90-908E-EEB90EA3D8CC}"/>
              </a:ext>
            </a:extLst>
          </xdr:cNvPr>
          <xdr:cNvPicPr>
            <a:picLocks noChangeAspect="1"/>
          </xdr:cNvPicPr>
        </xdr:nvPicPr>
        <xdr:blipFill>
          <a:blip xmlns:r="http://schemas.openxmlformats.org/officeDocument/2006/relationships" r:embed="rId7"/>
          <a:stretch>
            <a:fillRect/>
          </a:stretch>
        </xdr:blipFill>
        <xdr:spPr>
          <a:xfrm>
            <a:off x="5067301" y="0"/>
            <a:ext cx="9639299" cy="1070610"/>
          </a:xfrm>
          <a:prstGeom prst="rect">
            <a:avLst/>
          </a:prstGeom>
        </xdr:spPr>
      </xdr:pic>
      <xdr:pic>
        <xdr:nvPicPr>
          <xdr:cNvPr id="14" name="Graphic 4">
            <a:extLst>
              <a:ext uri="{FF2B5EF4-FFF2-40B4-BE49-F238E27FC236}">
                <a16:creationId xmlns:a16="http://schemas.microsoft.com/office/drawing/2014/main" id="{23332A97-6AAF-78C3-4724-8DE6D46EC64F}"/>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rcRect/>
          <a:stretch/>
        </xdr:blipFill>
        <xdr:spPr>
          <a:xfrm>
            <a:off x="12847320" y="76200"/>
            <a:ext cx="1261872" cy="383032"/>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636270</xdr:colOff>
      <xdr:row>5</xdr:row>
      <xdr:rowOff>0</xdr:rowOff>
    </xdr:from>
    <xdr:to>
      <xdr:col>7</xdr:col>
      <xdr:colOff>505470</xdr:colOff>
      <xdr:row>20</xdr:row>
      <xdr:rowOff>155670</xdr:rowOff>
    </xdr:to>
    <xdr:graphicFrame macro="">
      <xdr:nvGraphicFramePr>
        <xdr:cNvPr id="2" name="Chart 31">
          <a:extLst>
            <a:ext uri="{FF2B5EF4-FFF2-40B4-BE49-F238E27FC236}">
              <a16:creationId xmlns:a16="http://schemas.microsoft.com/office/drawing/2014/main" id="{04806AE9-4EAE-485E-B805-44E6D49BF2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419099</xdr:colOff>
      <xdr:row>0</xdr:row>
      <xdr:rowOff>0</xdr:rowOff>
    </xdr:from>
    <xdr:to>
      <xdr:col>9</xdr:col>
      <xdr:colOff>1737360</xdr:colOff>
      <xdr:row>0</xdr:row>
      <xdr:rowOff>1055370</xdr:rowOff>
    </xdr:to>
    <xdr:grpSp>
      <xdr:nvGrpSpPr>
        <xdr:cNvPr id="3" name="Group 2">
          <a:extLst>
            <a:ext uri="{FF2B5EF4-FFF2-40B4-BE49-F238E27FC236}">
              <a16:creationId xmlns:a16="http://schemas.microsoft.com/office/drawing/2014/main" id="{3C97E39E-5B4B-4933-B7F1-95402C04794A}"/>
            </a:ext>
          </a:extLst>
        </xdr:cNvPr>
        <xdr:cNvGrpSpPr/>
      </xdr:nvGrpSpPr>
      <xdr:grpSpPr>
        <a:xfrm>
          <a:off x="419099" y="0"/>
          <a:ext cx="14217228" cy="1055370"/>
          <a:chOff x="518159" y="0"/>
          <a:chExt cx="14188441" cy="1329690"/>
        </a:xfrm>
      </xdr:grpSpPr>
      <xdr:pic>
        <xdr:nvPicPr>
          <xdr:cNvPr id="4" name="Picture 3">
            <a:extLst>
              <a:ext uri="{FF2B5EF4-FFF2-40B4-BE49-F238E27FC236}">
                <a16:creationId xmlns:a16="http://schemas.microsoft.com/office/drawing/2014/main" id="{D89D499D-9400-7D81-2537-A9E841F4833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18159" y="53339"/>
            <a:ext cx="4464000" cy="1263690"/>
          </a:xfrm>
          <a:prstGeom prst="rect">
            <a:avLst/>
          </a:prstGeom>
        </xdr:spPr>
      </xdr:pic>
      <xdr:pic>
        <xdr:nvPicPr>
          <xdr:cNvPr id="5" name="Picture 4">
            <a:extLst>
              <a:ext uri="{FF2B5EF4-FFF2-40B4-BE49-F238E27FC236}">
                <a16:creationId xmlns:a16="http://schemas.microsoft.com/office/drawing/2014/main" id="{5483EE2B-4D43-82AE-F3FB-9B7127146EE6}"/>
              </a:ext>
            </a:extLst>
          </xdr:cNvPr>
          <xdr:cNvPicPr>
            <a:picLocks noChangeAspect="1"/>
          </xdr:cNvPicPr>
        </xdr:nvPicPr>
        <xdr:blipFill>
          <a:blip xmlns:r="http://schemas.openxmlformats.org/officeDocument/2006/relationships" r:embed="rId4"/>
          <a:stretch>
            <a:fillRect/>
          </a:stretch>
        </xdr:blipFill>
        <xdr:spPr>
          <a:xfrm>
            <a:off x="5067301" y="0"/>
            <a:ext cx="9639299" cy="1329690"/>
          </a:xfrm>
          <a:prstGeom prst="rect">
            <a:avLst/>
          </a:prstGeom>
        </xdr:spPr>
      </xdr:pic>
    </xdr:grpSp>
    <xdr:clientData/>
  </xdr:twoCellAnchor>
  <xdr:twoCellAnchor>
    <xdr:from>
      <xdr:col>8</xdr:col>
      <xdr:colOff>1683317</xdr:colOff>
      <xdr:row>0</xdr:row>
      <xdr:rowOff>111844</xdr:rowOff>
    </xdr:from>
    <xdr:to>
      <xdr:col>9</xdr:col>
      <xdr:colOff>1194925</xdr:colOff>
      <xdr:row>0</xdr:row>
      <xdr:rowOff>422910</xdr:rowOff>
    </xdr:to>
    <xdr:pic>
      <xdr:nvPicPr>
        <xdr:cNvPr id="6" name="Graphic 4">
          <a:extLst>
            <a:ext uri="{FF2B5EF4-FFF2-40B4-BE49-F238E27FC236}">
              <a16:creationId xmlns:a16="http://schemas.microsoft.com/office/drawing/2014/main" id="{C68E3B38-32A4-4C80-8869-D457992856B5}"/>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rcRect/>
        <a:stretch/>
      </xdr:blipFill>
      <xdr:spPr>
        <a:xfrm>
          <a:off x="12850427" y="111844"/>
          <a:ext cx="1363268" cy="31106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518159</xdr:colOff>
      <xdr:row>0</xdr:row>
      <xdr:rowOff>0</xdr:rowOff>
    </xdr:from>
    <xdr:to>
      <xdr:col>11</xdr:col>
      <xdr:colOff>308610</xdr:colOff>
      <xdr:row>1</xdr:row>
      <xdr:rowOff>0</xdr:rowOff>
    </xdr:to>
    <xdr:grpSp>
      <xdr:nvGrpSpPr>
        <xdr:cNvPr id="2" name="Group 1">
          <a:extLst>
            <a:ext uri="{FF2B5EF4-FFF2-40B4-BE49-F238E27FC236}">
              <a16:creationId xmlns:a16="http://schemas.microsoft.com/office/drawing/2014/main" id="{CE6AAE99-1457-49AB-9428-61CCA2CAF297}"/>
            </a:ext>
          </a:extLst>
        </xdr:cNvPr>
        <xdr:cNvGrpSpPr/>
      </xdr:nvGrpSpPr>
      <xdr:grpSpPr>
        <a:xfrm>
          <a:off x="518159" y="0"/>
          <a:ext cx="14274498" cy="1070429"/>
          <a:chOff x="518159" y="0"/>
          <a:chExt cx="14188441" cy="1329690"/>
        </a:xfrm>
      </xdr:grpSpPr>
      <xdr:pic>
        <xdr:nvPicPr>
          <xdr:cNvPr id="3" name="Picture 3">
            <a:extLst>
              <a:ext uri="{FF2B5EF4-FFF2-40B4-BE49-F238E27FC236}">
                <a16:creationId xmlns:a16="http://schemas.microsoft.com/office/drawing/2014/main" id="{8EFF3F1B-E0A3-194C-4B8B-3A550E2DC27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518159" y="53339"/>
            <a:ext cx="4464000" cy="1263690"/>
          </a:xfrm>
          <a:prstGeom prst="rect">
            <a:avLst/>
          </a:prstGeom>
        </xdr:spPr>
      </xdr:pic>
      <xdr:pic>
        <xdr:nvPicPr>
          <xdr:cNvPr id="4" name="Picture 3">
            <a:extLst>
              <a:ext uri="{FF2B5EF4-FFF2-40B4-BE49-F238E27FC236}">
                <a16:creationId xmlns:a16="http://schemas.microsoft.com/office/drawing/2014/main" id="{DDA8B653-DB48-560B-708E-C97CB4A4CDCF}"/>
              </a:ext>
            </a:extLst>
          </xdr:cNvPr>
          <xdr:cNvPicPr>
            <a:picLocks noChangeAspect="1"/>
          </xdr:cNvPicPr>
        </xdr:nvPicPr>
        <xdr:blipFill>
          <a:blip xmlns:r="http://schemas.openxmlformats.org/officeDocument/2006/relationships" r:embed="rId3"/>
          <a:stretch>
            <a:fillRect/>
          </a:stretch>
        </xdr:blipFill>
        <xdr:spPr>
          <a:xfrm>
            <a:off x="5067301" y="0"/>
            <a:ext cx="9639299" cy="1329690"/>
          </a:xfrm>
          <a:prstGeom prst="rect">
            <a:avLst/>
          </a:prstGeom>
        </xdr:spPr>
      </xdr:pic>
    </xdr:grpSp>
    <xdr:clientData/>
  </xdr:twoCellAnchor>
  <xdr:twoCellAnchor editAs="oneCell">
    <xdr:from>
      <xdr:col>9</xdr:col>
      <xdr:colOff>140547</xdr:colOff>
      <xdr:row>0</xdr:row>
      <xdr:rowOff>96521</xdr:rowOff>
    </xdr:from>
    <xdr:to>
      <xdr:col>10</xdr:col>
      <xdr:colOff>450342</xdr:colOff>
      <xdr:row>0</xdr:row>
      <xdr:rowOff>479553</xdr:rowOff>
    </xdr:to>
    <xdr:pic>
      <xdr:nvPicPr>
        <xdr:cNvPr id="5" name="Graphic 4">
          <a:extLst>
            <a:ext uri="{FF2B5EF4-FFF2-40B4-BE49-F238E27FC236}">
              <a16:creationId xmlns:a16="http://schemas.microsoft.com/office/drawing/2014/main" id="{76F9348C-AEC4-4BA8-85DB-2D1BBDCCADEB}"/>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rcRect/>
        <a:stretch/>
      </xdr:blipFill>
      <xdr:spPr>
        <a:xfrm>
          <a:off x="12980247" y="96521"/>
          <a:ext cx="1262295" cy="38303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518159</xdr:colOff>
      <xdr:row>0</xdr:row>
      <xdr:rowOff>0</xdr:rowOff>
    </xdr:from>
    <xdr:to>
      <xdr:col>11</xdr:col>
      <xdr:colOff>19050</xdr:colOff>
      <xdr:row>1</xdr:row>
      <xdr:rowOff>0</xdr:rowOff>
    </xdr:to>
    <xdr:grpSp>
      <xdr:nvGrpSpPr>
        <xdr:cNvPr id="2" name="Group 1">
          <a:extLst>
            <a:ext uri="{FF2B5EF4-FFF2-40B4-BE49-F238E27FC236}">
              <a16:creationId xmlns:a16="http://schemas.microsoft.com/office/drawing/2014/main" id="{06A97BD1-28C1-4187-81B8-1AE228873297}"/>
            </a:ext>
          </a:extLst>
        </xdr:cNvPr>
        <xdr:cNvGrpSpPr/>
      </xdr:nvGrpSpPr>
      <xdr:grpSpPr>
        <a:xfrm>
          <a:off x="518159" y="0"/>
          <a:ext cx="14270991" cy="1071033"/>
          <a:chOff x="518159" y="0"/>
          <a:chExt cx="14188441" cy="1329690"/>
        </a:xfrm>
      </xdr:grpSpPr>
      <xdr:pic>
        <xdr:nvPicPr>
          <xdr:cNvPr id="3" name="Picture 3">
            <a:extLst>
              <a:ext uri="{FF2B5EF4-FFF2-40B4-BE49-F238E27FC236}">
                <a16:creationId xmlns:a16="http://schemas.microsoft.com/office/drawing/2014/main" id="{41883281-6D18-0E3A-C02D-6DDCE9934EE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518159" y="53339"/>
            <a:ext cx="4464000" cy="1263690"/>
          </a:xfrm>
          <a:prstGeom prst="rect">
            <a:avLst/>
          </a:prstGeom>
        </xdr:spPr>
      </xdr:pic>
      <xdr:pic>
        <xdr:nvPicPr>
          <xdr:cNvPr id="4" name="Picture 3">
            <a:extLst>
              <a:ext uri="{FF2B5EF4-FFF2-40B4-BE49-F238E27FC236}">
                <a16:creationId xmlns:a16="http://schemas.microsoft.com/office/drawing/2014/main" id="{2C48B3A2-9466-4C84-260A-3BE13E46B799}"/>
              </a:ext>
            </a:extLst>
          </xdr:cNvPr>
          <xdr:cNvPicPr>
            <a:picLocks noChangeAspect="1"/>
          </xdr:cNvPicPr>
        </xdr:nvPicPr>
        <xdr:blipFill>
          <a:blip xmlns:r="http://schemas.openxmlformats.org/officeDocument/2006/relationships" r:embed="rId3"/>
          <a:stretch>
            <a:fillRect/>
          </a:stretch>
        </xdr:blipFill>
        <xdr:spPr>
          <a:xfrm>
            <a:off x="5067301" y="0"/>
            <a:ext cx="9639299" cy="1329690"/>
          </a:xfrm>
          <a:prstGeom prst="rect">
            <a:avLst/>
          </a:prstGeom>
        </xdr:spPr>
      </xdr:pic>
    </xdr:grpSp>
    <xdr:clientData/>
  </xdr:twoCellAnchor>
  <xdr:twoCellAnchor editAs="oneCell">
    <xdr:from>
      <xdr:col>10</xdr:col>
      <xdr:colOff>308610</xdr:colOff>
      <xdr:row>0</xdr:row>
      <xdr:rowOff>148590</xdr:rowOff>
    </xdr:from>
    <xdr:to>
      <xdr:col>10</xdr:col>
      <xdr:colOff>1570482</xdr:colOff>
      <xdr:row>0</xdr:row>
      <xdr:rowOff>531622</xdr:rowOff>
    </xdr:to>
    <xdr:pic>
      <xdr:nvPicPr>
        <xdr:cNvPr id="5" name="Graphic 4">
          <a:extLst>
            <a:ext uri="{FF2B5EF4-FFF2-40B4-BE49-F238E27FC236}">
              <a16:creationId xmlns:a16="http://schemas.microsoft.com/office/drawing/2014/main" id="{D114DFBF-BCA2-4524-9997-A21ADDF5EAE5}"/>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rcRect/>
        <a:stretch/>
      </xdr:blipFill>
      <xdr:spPr>
        <a:xfrm>
          <a:off x="11384280" y="148590"/>
          <a:ext cx="1261872" cy="383032"/>
        </a:xfrm>
        <a:prstGeom prst="rect">
          <a:avLst/>
        </a:prstGeom>
      </xdr:spPr>
    </xdr:pic>
    <xdr:clientData/>
  </xdr:twoCellAnchor>
  <xdr:twoCellAnchor>
    <xdr:from>
      <xdr:col>0</xdr:col>
      <xdr:colOff>518159</xdr:colOff>
      <xdr:row>0</xdr:row>
      <xdr:rowOff>0</xdr:rowOff>
    </xdr:from>
    <xdr:to>
      <xdr:col>11</xdr:col>
      <xdr:colOff>19050</xdr:colOff>
      <xdr:row>1</xdr:row>
      <xdr:rowOff>0</xdr:rowOff>
    </xdr:to>
    <xdr:grpSp>
      <xdr:nvGrpSpPr>
        <xdr:cNvPr id="6" name="Group 5">
          <a:extLst>
            <a:ext uri="{FF2B5EF4-FFF2-40B4-BE49-F238E27FC236}">
              <a16:creationId xmlns:a16="http://schemas.microsoft.com/office/drawing/2014/main" id="{315CC14A-094C-4572-9FAE-F77D045B3173}"/>
            </a:ext>
          </a:extLst>
        </xdr:cNvPr>
        <xdr:cNvGrpSpPr/>
      </xdr:nvGrpSpPr>
      <xdr:grpSpPr>
        <a:xfrm>
          <a:off x="518159" y="0"/>
          <a:ext cx="14270991" cy="1071033"/>
          <a:chOff x="518159" y="0"/>
          <a:chExt cx="14188441" cy="1070610"/>
        </a:xfrm>
      </xdr:grpSpPr>
      <xdr:grpSp>
        <xdr:nvGrpSpPr>
          <xdr:cNvPr id="7" name="Group 6">
            <a:extLst>
              <a:ext uri="{FF2B5EF4-FFF2-40B4-BE49-F238E27FC236}">
                <a16:creationId xmlns:a16="http://schemas.microsoft.com/office/drawing/2014/main" id="{5ECF8B90-09CF-2EF2-EA30-00DE80570D5A}"/>
              </a:ext>
            </a:extLst>
          </xdr:cNvPr>
          <xdr:cNvGrpSpPr/>
        </xdr:nvGrpSpPr>
        <xdr:grpSpPr>
          <a:xfrm>
            <a:off x="518159" y="0"/>
            <a:ext cx="14188441" cy="1070610"/>
            <a:chOff x="518159" y="0"/>
            <a:chExt cx="14188441" cy="1329690"/>
          </a:xfrm>
        </xdr:grpSpPr>
        <xdr:pic>
          <xdr:nvPicPr>
            <xdr:cNvPr id="9" name="Picture 3">
              <a:extLst>
                <a:ext uri="{FF2B5EF4-FFF2-40B4-BE49-F238E27FC236}">
                  <a16:creationId xmlns:a16="http://schemas.microsoft.com/office/drawing/2014/main" id="{F72E1606-260F-8526-6342-46C41B5471A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518159" y="53339"/>
              <a:ext cx="4464000" cy="1263690"/>
            </a:xfrm>
            <a:prstGeom prst="rect">
              <a:avLst/>
            </a:prstGeom>
          </xdr:spPr>
        </xdr:pic>
        <xdr:pic>
          <xdr:nvPicPr>
            <xdr:cNvPr id="10" name="Picture 9">
              <a:extLst>
                <a:ext uri="{FF2B5EF4-FFF2-40B4-BE49-F238E27FC236}">
                  <a16:creationId xmlns:a16="http://schemas.microsoft.com/office/drawing/2014/main" id="{5C771F5E-2045-070A-695F-CDAC0C9ECF6A}"/>
                </a:ext>
              </a:extLst>
            </xdr:cNvPr>
            <xdr:cNvPicPr>
              <a:picLocks noChangeAspect="1"/>
            </xdr:cNvPicPr>
          </xdr:nvPicPr>
          <xdr:blipFill>
            <a:blip xmlns:r="http://schemas.openxmlformats.org/officeDocument/2006/relationships" r:embed="rId3"/>
            <a:stretch>
              <a:fillRect/>
            </a:stretch>
          </xdr:blipFill>
          <xdr:spPr>
            <a:xfrm>
              <a:off x="5067301" y="0"/>
              <a:ext cx="9639299" cy="1329690"/>
            </a:xfrm>
            <a:prstGeom prst="rect">
              <a:avLst/>
            </a:prstGeom>
          </xdr:spPr>
        </xdr:pic>
      </xdr:grpSp>
      <xdr:pic>
        <xdr:nvPicPr>
          <xdr:cNvPr id="8" name="Graphic 4">
            <a:extLst>
              <a:ext uri="{FF2B5EF4-FFF2-40B4-BE49-F238E27FC236}">
                <a16:creationId xmlns:a16="http://schemas.microsoft.com/office/drawing/2014/main" id="{2D032FBC-B16A-941C-EA86-F3D80A4B5557}"/>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rcRect/>
          <a:stretch/>
        </xdr:blipFill>
        <xdr:spPr>
          <a:xfrm>
            <a:off x="12847320" y="76200"/>
            <a:ext cx="1261872" cy="383032"/>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539537</xdr:colOff>
      <xdr:row>4</xdr:row>
      <xdr:rowOff>429681</xdr:rowOff>
    </xdr:from>
    <xdr:to>
      <xdr:col>9</xdr:col>
      <xdr:colOff>4787</xdr:colOff>
      <xdr:row>21</xdr:row>
      <xdr:rowOff>40521</xdr:rowOff>
    </xdr:to>
    <xdr:graphicFrame macro="">
      <xdr:nvGraphicFramePr>
        <xdr:cNvPr id="10" name="Chart 29">
          <a:extLst>
            <a:ext uri="{FF2B5EF4-FFF2-40B4-BE49-F238E27FC236}">
              <a16:creationId xmlns:a16="http://schemas.microsoft.com/office/drawing/2014/main" id="{3FD6D411-6272-FB00-FBCD-4BE7C6E99A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538478</xdr:colOff>
      <xdr:row>21</xdr:row>
      <xdr:rowOff>38098</xdr:rowOff>
    </xdr:from>
    <xdr:to>
      <xdr:col>1</xdr:col>
      <xdr:colOff>1052378</xdr:colOff>
      <xdr:row>29</xdr:row>
      <xdr:rowOff>64498</xdr:rowOff>
    </xdr:to>
    <xdr:graphicFrame macro="">
      <xdr:nvGraphicFramePr>
        <xdr:cNvPr id="22" name="Chart 30">
          <a:extLst>
            <a:ext uri="{FF2B5EF4-FFF2-40B4-BE49-F238E27FC236}">
              <a16:creationId xmlns:a16="http://schemas.microsoft.com/office/drawing/2014/main" id="{21B3F6D1-4BFA-C1F0-C7A7-9CB6D949349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1059391</xdr:colOff>
      <xdr:row>21</xdr:row>
      <xdr:rowOff>42334</xdr:rowOff>
    </xdr:from>
    <xdr:to>
      <xdr:col>3</xdr:col>
      <xdr:colOff>925591</xdr:colOff>
      <xdr:row>29</xdr:row>
      <xdr:rowOff>68734</xdr:rowOff>
    </xdr:to>
    <xdr:graphicFrame macro="">
      <xdr:nvGraphicFramePr>
        <xdr:cNvPr id="33" name="Chart 31">
          <a:extLst>
            <a:ext uri="{FF2B5EF4-FFF2-40B4-BE49-F238E27FC236}">
              <a16:creationId xmlns:a16="http://schemas.microsoft.com/office/drawing/2014/main" id="{2801E145-85FF-568D-520F-91B115F028E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907837</xdr:colOff>
      <xdr:row>21</xdr:row>
      <xdr:rowOff>47625</xdr:rowOff>
    </xdr:from>
    <xdr:to>
      <xdr:col>8</xdr:col>
      <xdr:colOff>644920</xdr:colOff>
      <xdr:row>29</xdr:row>
      <xdr:rowOff>77835</xdr:rowOff>
    </xdr:to>
    <xdr:graphicFrame macro="">
      <xdr:nvGraphicFramePr>
        <xdr:cNvPr id="25" name="Chart 32">
          <a:extLst>
            <a:ext uri="{FF2B5EF4-FFF2-40B4-BE49-F238E27FC236}">
              <a16:creationId xmlns:a16="http://schemas.microsoft.com/office/drawing/2014/main" id="{29DF5C20-1BBF-E8A6-0572-42888EC6926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518159</xdr:colOff>
      <xdr:row>0</xdr:row>
      <xdr:rowOff>0</xdr:rowOff>
    </xdr:from>
    <xdr:to>
      <xdr:col>11</xdr:col>
      <xdr:colOff>19050</xdr:colOff>
      <xdr:row>1</xdr:row>
      <xdr:rowOff>0</xdr:rowOff>
    </xdr:to>
    <xdr:grpSp>
      <xdr:nvGrpSpPr>
        <xdr:cNvPr id="2" name="Group 1">
          <a:extLst>
            <a:ext uri="{FF2B5EF4-FFF2-40B4-BE49-F238E27FC236}">
              <a16:creationId xmlns:a16="http://schemas.microsoft.com/office/drawing/2014/main" id="{C192801B-E334-43BF-AA0A-98675E62C878}"/>
            </a:ext>
          </a:extLst>
        </xdr:cNvPr>
        <xdr:cNvGrpSpPr/>
      </xdr:nvGrpSpPr>
      <xdr:grpSpPr>
        <a:xfrm>
          <a:off x="518159" y="0"/>
          <a:ext cx="14279458" cy="1071033"/>
          <a:chOff x="518159" y="0"/>
          <a:chExt cx="14188441" cy="1329690"/>
        </a:xfrm>
      </xdr:grpSpPr>
      <xdr:pic>
        <xdr:nvPicPr>
          <xdr:cNvPr id="3" name="Picture 3">
            <a:extLst>
              <a:ext uri="{FF2B5EF4-FFF2-40B4-BE49-F238E27FC236}">
                <a16:creationId xmlns:a16="http://schemas.microsoft.com/office/drawing/2014/main" id="{B0AEC375-0F23-1962-C744-547B96D3900F}"/>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rcRect/>
          <a:stretch/>
        </xdr:blipFill>
        <xdr:spPr>
          <a:xfrm>
            <a:off x="518159" y="53339"/>
            <a:ext cx="4464000" cy="1263690"/>
          </a:xfrm>
          <a:prstGeom prst="rect">
            <a:avLst/>
          </a:prstGeom>
        </xdr:spPr>
      </xdr:pic>
      <xdr:pic>
        <xdr:nvPicPr>
          <xdr:cNvPr id="4" name="Picture 3">
            <a:extLst>
              <a:ext uri="{FF2B5EF4-FFF2-40B4-BE49-F238E27FC236}">
                <a16:creationId xmlns:a16="http://schemas.microsoft.com/office/drawing/2014/main" id="{27EBAE2F-D778-025E-6926-F30A335FCB2C}"/>
              </a:ext>
            </a:extLst>
          </xdr:cNvPr>
          <xdr:cNvPicPr>
            <a:picLocks noChangeAspect="1"/>
          </xdr:cNvPicPr>
        </xdr:nvPicPr>
        <xdr:blipFill>
          <a:blip xmlns:r="http://schemas.openxmlformats.org/officeDocument/2006/relationships" r:embed="rId7"/>
          <a:stretch>
            <a:fillRect/>
          </a:stretch>
        </xdr:blipFill>
        <xdr:spPr>
          <a:xfrm>
            <a:off x="5067301" y="0"/>
            <a:ext cx="9639299" cy="1329690"/>
          </a:xfrm>
          <a:prstGeom prst="rect">
            <a:avLst/>
          </a:prstGeom>
        </xdr:spPr>
      </xdr:pic>
    </xdr:grpSp>
    <xdr:clientData/>
  </xdr:twoCellAnchor>
  <xdr:twoCellAnchor editAs="oneCell">
    <xdr:from>
      <xdr:col>10</xdr:col>
      <xdr:colOff>711200</xdr:colOff>
      <xdr:row>0</xdr:row>
      <xdr:rowOff>143933</xdr:rowOff>
    </xdr:from>
    <xdr:to>
      <xdr:col>10</xdr:col>
      <xdr:colOff>1973072</xdr:colOff>
      <xdr:row>0</xdr:row>
      <xdr:rowOff>526965</xdr:rowOff>
    </xdr:to>
    <xdr:pic>
      <xdr:nvPicPr>
        <xdr:cNvPr id="5" name="Graphic 4">
          <a:extLst>
            <a:ext uri="{FF2B5EF4-FFF2-40B4-BE49-F238E27FC236}">
              <a16:creationId xmlns:a16="http://schemas.microsoft.com/office/drawing/2014/main" id="{14301ED7-E437-40B5-BEFF-7BF1D9072FA9}"/>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rcRect/>
        <a:stretch/>
      </xdr:blipFill>
      <xdr:spPr>
        <a:xfrm>
          <a:off x="12687300" y="143933"/>
          <a:ext cx="1261872" cy="383032"/>
        </a:xfrm>
        <a:prstGeom prst="rect">
          <a:avLst/>
        </a:prstGeom>
      </xdr:spPr>
    </xdr:pic>
    <xdr:clientData/>
  </xdr:twoCellAnchor>
  <xdr:twoCellAnchor>
    <xdr:from>
      <xdr:col>2</xdr:col>
      <xdr:colOff>476129</xdr:colOff>
      <xdr:row>0</xdr:row>
      <xdr:rowOff>0</xdr:rowOff>
    </xdr:from>
    <xdr:to>
      <xdr:col>10</xdr:col>
      <xdr:colOff>3577590</xdr:colOff>
      <xdr:row>1</xdr:row>
      <xdr:rowOff>0</xdr:rowOff>
    </xdr:to>
    <xdr:grpSp>
      <xdr:nvGrpSpPr>
        <xdr:cNvPr id="6" name="Group 5">
          <a:extLst>
            <a:ext uri="{FF2B5EF4-FFF2-40B4-BE49-F238E27FC236}">
              <a16:creationId xmlns:a16="http://schemas.microsoft.com/office/drawing/2014/main" id="{7A1B59D5-1C12-4AE6-8D8F-6A37B1D324C7}"/>
            </a:ext>
          </a:extLst>
        </xdr:cNvPr>
        <xdr:cNvGrpSpPr/>
      </xdr:nvGrpSpPr>
      <xdr:grpSpPr>
        <a:xfrm>
          <a:off x="5615396" y="0"/>
          <a:ext cx="9163594" cy="1071033"/>
          <a:chOff x="5067301" y="0"/>
          <a:chExt cx="9639299" cy="1070610"/>
        </a:xfrm>
      </xdr:grpSpPr>
      <xdr:pic>
        <xdr:nvPicPr>
          <xdr:cNvPr id="11" name="Picture 10">
            <a:extLst>
              <a:ext uri="{FF2B5EF4-FFF2-40B4-BE49-F238E27FC236}">
                <a16:creationId xmlns:a16="http://schemas.microsoft.com/office/drawing/2014/main" id="{D4AB1D13-978E-C999-067A-9D0E6DC0281D}"/>
              </a:ext>
            </a:extLst>
          </xdr:cNvPr>
          <xdr:cNvPicPr>
            <a:picLocks noChangeAspect="1"/>
          </xdr:cNvPicPr>
        </xdr:nvPicPr>
        <xdr:blipFill>
          <a:blip xmlns:r="http://schemas.openxmlformats.org/officeDocument/2006/relationships" r:embed="rId7"/>
          <a:stretch>
            <a:fillRect/>
          </a:stretch>
        </xdr:blipFill>
        <xdr:spPr>
          <a:xfrm>
            <a:off x="5067301" y="0"/>
            <a:ext cx="9639299" cy="1070610"/>
          </a:xfrm>
          <a:prstGeom prst="rect">
            <a:avLst/>
          </a:prstGeom>
        </xdr:spPr>
      </xdr:pic>
      <xdr:pic>
        <xdr:nvPicPr>
          <xdr:cNvPr id="8" name="Graphic 4">
            <a:extLst>
              <a:ext uri="{FF2B5EF4-FFF2-40B4-BE49-F238E27FC236}">
                <a16:creationId xmlns:a16="http://schemas.microsoft.com/office/drawing/2014/main" id="{6C73FD51-B5D1-FD4E-7299-192E96D4682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rcRect/>
          <a:stretch/>
        </xdr:blipFill>
        <xdr:spPr>
          <a:xfrm>
            <a:off x="12847320" y="76200"/>
            <a:ext cx="1261872" cy="383032"/>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19049</xdr:colOff>
      <xdr:row>7</xdr:row>
      <xdr:rowOff>5400</xdr:rowOff>
    </xdr:from>
    <xdr:to>
      <xdr:col>10</xdr:col>
      <xdr:colOff>5631824</xdr:colOff>
      <xdr:row>21</xdr:row>
      <xdr:rowOff>234412</xdr:rowOff>
    </xdr:to>
    <xdr:graphicFrame macro="">
      <xdr:nvGraphicFramePr>
        <xdr:cNvPr id="2" name="Chart 4">
          <a:extLst>
            <a:ext uri="{FF2B5EF4-FFF2-40B4-BE49-F238E27FC236}">
              <a16:creationId xmlns:a16="http://schemas.microsoft.com/office/drawing/2014/main" id="{4370683B-CEEA-09A2-8858-5A34B14EF9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33337</xdr:colOff>
      <xdr:row>23</xdr:row>
      <xdr:rowOff>25927</xdr:rowOff>
    </xdr:from>
    <xdr:to>
      <xdr:col>10</xdr:col>
      <xdr:colOff>5646112</xdr:colOff>
      <xdr:row>39</xdr:row>
      <xdr:rowOff>2527</xdr:rowOff>
    </xdr:to>
    <xdr:graphicFrame macro="">
      <xdr:nvGraphicFramePr>
        <xdr:cNvPr id="3" name="Chart 4">
          <a:extLst>
            <a:ext uri="{FF2B5EF4-FFF2-40B4-BE49-F238E27FC236}">
              <a16:creationId xmlns:a16="http://schemas.microsoft.com/office/drawing/2014/main" id="{415564FA-824C-414F-8356-2067F78185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525779</xdr:colOff>
      <xdr:row>0</xdr:row>
      <xdr:rowOff>0</xdr:rowOff>
    </xdr:from>
    <xdr:to>
      <xdr:col>10</xdr:col>
      <xdr:colOff>3238500</xdr:colOff>
      <xdr:row>1</xdr:row>
      <xdr:rowOff>0</xdr:rowOff>
    </xdr:to>
    <xdr:grpSp>
      <xdr:nvGrpSpPr>
        <xdr:cNvPr id="16" name="Group 15">
          <a:extLst>
            <a:ext uri="{FF2B5EF4-FFF2-40B4-BE49-F238E27FC236}">
              <a16:creationId xmlns:a16="http://schemas.microsoft.com/office/drawing/2014/main" id="{C737F532-9BE9-4042-8734-795751A31C84}"/>
            </a:ext>
          </a:extLst>
        </xdr:cNvPr>
        <xdr:cNvGrpSpPr/>
      </xdr:nvGrpSpPr>
      <xdr:grpSpPr>
        <a:xfrm>
          <a:off x="525779" y="0"/>
          <a:ext cx="14447521" cy="1071033"/>
          <a:chOff x="518159" y="0"/>
          <a:chExt cx="14188441" cy="1070610"/>
        </a:xfrm>
      </xdr:grpSpPr>
      <xdr:grpSp>
        <xdr:nvGrpSpPr>
          <xdr:cNvPr id="17" name="Group 16">
            <a:extLst>
              <a:ext uri="{FF2B5EF4-FFF2-40B4-BE49-F238E27FC236}">
                <a16:creationId xmlns:a16="http://schemas.microsoft.com/office/drawing/2014/main" id="{B9E61CEA-7133-399C-8B45-D45C0A6059ED}"/>
              </a:ext>
            </a:extLst>
          </xdr:cNvPr>
          <xdr:cNvGrpSpPr/>
        </xdr:nvGrpSpPr>
        <xdr:grpSpPr>
          <a:xfrm>
            <a:off x="518159" y="0"/>
            <a:ext cx="14188441" cy="1070610"/>
            <a:chOff x="518159" y="0"/>
            <a:chExt cx="14188441" cy="1329690"/>
          </a:xfrm>
        </xdr:grpSpPr>
        <xdr:pic>
          <xdr:nvPicPr>
            <xdr:cNvPr id="19" name="Picture 3">
              <a:extLst>
                <a:ext uri="{FF2B5EF4-FFF2-40B4-BE49-F238E27FC236}">
                  <a16:creationId xmlns:a16="http://schemas.microsoft.com/office/drawing/2014/main" id="{57659AFC-B69E-1B81-7019-65C2A129DCA3}"/>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rcRect/>
            <a:stretch/>
          </xdr:blipFill>
          <xdr:spPr>
            <a:xfrm>
              <a:off x="518159" y="53339"/>
              <a:ext cx="4464000" cy="1263690"/>
            </a:xfrm>
            <a:prstGeom prst="rect">
              <a:avLst/>
            </a:prstGeom>
          </xdr:spPr>
        </xdr:pic>
        <xdr:pic>
          <xdr:nvPicPr>
            <xdr:cNvPr id="20" name="Picture 19">
              <a:extLst>
                <a:ext uri="{FF2B5EF4-FFF2-40B4-BE49-F238E27FC236}">
                  <a16:creationId xmlns:a16="http://schemas.microsoft.com/office/drawing/2014/main" id="{55756E56-9A32-3A7F-EF21-FE88966EE105}"/>
                </a:ext>
              </a:extLst>
            </xdr:cNvPr>
            <xdr:cNvPicPr>
              <a:picLocks noChangeAspect="1"/>
            </xdr:cNvPicPr>
          </xdr:nvPicPr>
          <xdr:blipFill>
            <a:blip xmlns:r="http://schemas.openxmlformats.org/officeDocument/2006/relationships" r:embed="rId5"/>
            <a:stretch>
              <a:fillRect/>
            </a:stretch>
          </xdr:blipFill>
          <xdr:spPr>
            <a:xfrm>
              <a:off x="5067301" y="0"/>
              <a:ext cx="9639299" cy="1329690"/>
            </a:xfrm>
            <a:prstGeom prst="rect">
              <a:avLst/>
            </a:prstGeom>
          </xdr:spPr>
        </xdr:pic>
      </xdr:grpSp>
      <xdr:pic>
        <xdr:nvPicPr>
          <xdr:cNvPr id="18" name="Graphic 4">
            <a:extLst>
              <a:ext uri="{FF2B5EF4-FFF2-40B4-BE49-F238E27FC236}">
                <a16:creationId xmlns:a16="http://schemas.microsoft.com/office/drawing/2014/main" id="{7900ADCB-AE30-0608-4D36-0CD79ACB988C}"/>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rcRect/>
          <a:stretch/>
        </xdr:blipFill>
        <xdr:spPr>
          <a:xfrm>
            <a:off x="12847320" y="76200"/>
            <a:ext cx="1261872" cy="383032"/>
          </a:xfrm>
          <a:prstGeom prst="rect">
            <a:avLst/>
          </a:prstGeom>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6C688033-7E9F-412C-A6F6-B1F2B6BD56D5}" name="Table1137" displayName="Table1137" ref="B6:D33" totalsRowShown="0" headerRowDxfId="217" dataDxfId="215" headerRowBorderDxfId="216" tableBorderDxfId="214" totalsRowBorderDxfId="213">
  <tableColumns count="3">
    <tableColumn id="1" xr3:uid="{CB7148C4-BB38-4724-BAD0-ED14F34C0A02}" name="Page" dataDxfId="212"/>
    <tableColumn id="2" xr3:uid="{45BEAEDD-7316-415A-ABF1-FDCE57835A54}" name="Sub-Page" dataDxfId="211"/>
    <tableColumn id="3" xr3:uid="{0AACEECD-66D9-495A-BCDB-602E601E09AB}" name="Link" dataDxfId="210"/>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E93A71F7-DDE1-4B8A-A4FE-A4F826BE5FD4}" name="Table429" displayName="Table429" ref="B6:D9" totalsRowShown="0" headerRowDxfId="149" dataDxfId="148" tableBorderDxfId="147">
  <tableColumns count="3">
    <tableColumn id="1" xr3:uid="{818485DA-F7B7-4D90-B5D4-8EAEBD8186AB}" name="Year" dataDxfId="146"/>
    <tableColumn id="2" xr3:uid="{FDC3715D-6C42-41F9-9671-33CB61047BE1}" name="LOLE (hours/year)" dataDxfId="145"/>
    <tableColumn id="3" xr3:uid="{844A41E6-11D6-4826-8E03-C4FB72715CF5}" name="EEU (GWh)" dataDxfId="144"/>
  </tableColumns>
  <tableStyleInfo name="TableStyleLight8"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053E149-94A7-47B1-BC9F-65ED7E75953B}" name="Table36" displayName="Table36" ref="K6:N21" totalsRowShown="0" headerRowDxfId="143" dataDxfId="142">
  <tableColumns count="4">
    <tableColumn id="1" xr3:uid="{2D7E0061-6EF4-4AE8-9D1C-39F85366179C}" name="Category" dataDxfId="141"/>
    <tableColumn id="2" xr3:uid="{3AB94A50-7990-4CE6-9B47-DED72369BBFA}" name="2030/31 (GW)" dataDxfId="140"/>
    <tableColumn id="3" xr3:uid="{F1EB7385-F981-4912-A826-3CDF6537C682}" name="2035/36 (GW)" dataDxfId="139"/>
    <tableColumn id="4" xr3:uid="{EFCB2DA3-A1CF-4783-A30A-1B8CFED7F29D}" name="2040/41 (GW)" dataDxfId="138"/>
  </tableColumns>
  <tableStyleInfo name="TableStyleLight8"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465D8A1-0912-434B-98EA-42CD40A9776D}" name="Table384011" displayName="Table384011" ref="K25:N28" totalsRowShown="0" headerRowDxfId="137" dataDxfId="135" headerRowBorderDxfId="136" tableBorderDxfId="134" totalsRowBorderDxfId="133">
  <tableColumns count="4">
    <tableColumn id="1" xr3:uid="{6761A9D1-2748-447D-9A8E-B0F1E2F89D70}" name="Stored Capacity" dataDxfId="132"/>
    <tableColumn id="2" xr3:uid="{5A2FFA31-C00B-4116-9924-C6E12F4F29E9}" name="2030/31 (GWh)" dataDxfId="131"/>
    <tableColumn id="3" xr3:uid="{D0A835B3-1729-401E-B915-BA40606F4374}" name="2035/36 (GWh)" dataDxfId="130"/>
    <tableColumn id="4" xr3:uid="{DA775977-7451-4C56-8151-81041DAC3D25}" name="2040/41 (GWh)" dataDxfId="129"/>
  </tableColumns>
  <tableStyleInfo name="TableStyleLight8"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589AE71-DBED-4957-8E95-8D528F1B9BB9}" name="Table17" displayName="Table17" ref="B8:E110" totalsRowShown="0" headerRowDxfId="128" dataDxfId="127">
  <tableColumns count="4">
    <tableColumn id="1" xr3:uid="{1336F900-C537-4BB2-AF7E-33E98F2BC763}" name="Spotlight year" dataDxfId="126"/>
    <tableColumn id="2" xr3:uid="{0802512A-F4D9-439D-851D-B851E0B9089B}" name="Historical weather year" dataDxfId="125"/>
    <tableColumn id="3" xr3:uid="{9DED003F-3A3F-4E07-ABB5-2255E27C97F4}" name="Expected hours of lost load (h/year)" dataDxfId="124"/>
    <tableColumn id="4" xr3:uid="{CD8AF27A-6845-4390-BDE9-1C224ADB1FE9}" name="Expected volume of lost load (GWh)" dataDxfId="123"/>
  </tableColumns>
  <tableStyleInfo name="TableStyleLight8"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86BA9B71-D047-48CA-A594-F6D482E72DA3}" name="Table42930" displayName="Table42930" ref="B6:D9" totalsRowShown="0" headerRowDxfId="122" dataDxfId="121">
  <tableColumns count="3">
    <tableColumn id="1" xr3:uid="{EEC9A438-A919-4504-B789-4BBA7EB75A48}" name="Year" dataDxfId="120"/>
    <tableColumn id="2" xr3:uid="{BEBA8575-989E-41D6-B639-9B2C7B5C5AFF}" name="LOLE (hours/year)" dataDxfId="119"/>
    <tableColumn id="3" xr3:uid="{9E13D38C-804C-4C0B-8762-836E710AA839}" name="EEU (GWh)" dataDxfId="118"/>
  </tableColumns>
  <tableStyleInfo name="TableStyleLight8"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C3BC46E-B3FE-4B6E-9C01-63734F2227E0}" name="Table3613" displayName="Table3613" ref="K6:N21" totalsRowShown="0" headerRowDxfId="117" dataDxfId="116">
  <tableColumns count="4">
    <tableColumn id="1" xr3:uid="{E561CFE9-61FC-4688-ABFA-A23722FCFA5B}" name="Category" dataDxfId="115"/>
    <tableColumn id="2" xr3:uid="{5AE2C889-235C-4EAA-A319-A7603627642D}" name="2030/31 (GW)" dataDxfId="114"/>
    <tableColumn id="3" xr3:uid="{CA8ECAD3-7B8D-433B-88BF-516A75B4B058}" name="2035/36(GW)" dataDxfId="113"/>
    <tableColumn id="4" xr3:uid="{AB0F3910-AA19-4536-89F0-FBA9649691C0}" name="2040/41 (GW)" dataDxfId="112"/>
  </tableColumns>
  <tableStyleInfo name="TableStyleLight8"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C3891397-4CBC-4926-9052-FC01B75FAA69}" name="Table38401127" displayName="Table38401127" ref="K25:N28" totalsRowShown="0" headerRowDxfId="111" dataDxfId="109" headerRowBorderDxfId="110" tableBorderDxfId="108" totalsRowBorderDxfId="107">
  <tableColumns count="4">
    <tableColumn id="1" xr3:uid="{93E57BBC-9EE7-44BC-8D44-D0F6ADD5E3DA}" name="Stored Capacity" dataDxfId="106"/>
    <tableColumn id="2" xr3:uid="{EFD7A889-E000-495E-BA8A-D7F71F7FF553}" name="2030/31 (GWh)" dataDxfId="105"/>
    <tableColumn id="3" xr3:uid="{C4499D93-9BE7-4B54-A5AC-6BD790672DE0}" name="2035/36 (GWh)" dataDxfId="104"/>
    <tableColumn id="4" xr3:uid="{8F01A706-D4AF-4B71-8459-2CB807C3B95E}" name="2040/41 (GWh)" dataDxfId="103"/>
  </tableColumns>
  <tableStyleInfo name="TableStyleLight8"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CE2F1DD-49A9-42B9-8C2E-F23DDFC38296}" name="Table1717" displayName="Table1717" ref="B8:E110" totalsRowShown="0" headerRowDxfId="102" dataDxfId="101">
  <tableColumns count="4">
    <tableColumn id="1" xr3:uid="{C5268B57-CF4A-4B44-84C1-B61D1871DD6C}" name="Spotlight year" dataDxfId="100"/>
    <tableColumn id="2" xr3:uid="{DA713D60-89C7-4E1C-9BBB-5158C3EC7B48}" name="Historical weather year" dataDxfId="99"/>
    <tableColumn id="3" xr3:uid="{796480B2-5915-43FD-ABEF-16641EFCE457}" name="Expected hours of lost load (h/year)" dataDxfId="98"/>
    <tableColumn id="4" xr3:uid="{68FB57F9-51EC-4ACD-BEB2-0F7C179BC55B}" name="Expected volume of lost load (GWh)" dataDxfId="97"/>
  </tableColumns>
  <tableStyleInfo name="TableStyleLight8"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B9DEB9F6-9CA9-465A-87D1-72CD08EA427D}" name="Table4293031" displayName="Table4293031" ref="B6:D9" totalsRowShown="0" headerRowDxfId="96" dataDxfId="95">
  <tableColumns count="3">
    <tableColumn id="1" xr3:uid="{9C2CD4D3-2FBD-4CCC-A43B-1439EE505B53}" name="Year" dataDxfId="94"/>
    <tableColumn id="2" xr3:uid="{2030940F-4BAC-4445-AD18-1FD5227DEAB9}" name="LOLE (hours/year)" dataDxfId="93"/>
    <tableColumn id="3" xr3:uid="{D2E486DD-FD00-45AF-AFAE-554418235E9C}" name="EEU (GWh)" dataDxfId="92"/>
  </tableColumns>
  <tableStyleInfo name="TableStyleLight8"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01AF9A7-56F5-418B-B656-B7169DF3A567}" name="Table361314" displayName="Table361314" ref="K6:N21" totalsRowShown="0" headerRowDxfId="91" dataDxfId="90">
  <tableColumns count="4">
    <tableColumn id="1" xr3:uid="{1166DE9D-32BF-4994-B63A-426219A7C4BC}" name="Category" dataDxfId="89"/>
    <tableColumn id="2" xr3:uid="{DBB9F5F6-3B12-419F-8B4D-6614A49FD9BB}" name="2030/31 (GW)" dataDxfId="88"/>
    <tableColumn id="3" xr3:uid="{ED2BBB95-2F6E-460F-A40F-7BA54AADC274}" name="2035/36(GW)" dataDxfId="87"/>
    <tableColumn id="4" xr3:uid="{0DFF55CC-782F-4AE1-806F-7BA58D8FC2C1}" name="2040/41 (GW)" dataDxfId="86"/>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733F064-A6AB-43FA-84C0-2BFE61BBF33A}" name="Table2" displayName="Table2" ref="K6:N21" totalsRowShown="0" headerRowDxfId="209" dataDxfId="208" tableBorderDxfId="207">
  <autoFilter ref="K6:N21" xr:uid="{0733F064-A6AB-43FA-84C0-2BFE61BBF33A}">
    <filterColumn colId="0" hiddenButton="1"/>
    <filterColumn colId="1" hiddenButton="1"/>
    <filterColumn colId="2" hiddenButton="1"/>
    <filterColumn colId="3" hiddenButton="1"/>
  </autoFilter>
  <tableColumns count="4">
    <tableColumn id="3" xr3:uid="{A2D14EAA-CE34-43D6-98AC-20ABA73C6563}" name="Category" dataDxfId="206"/>
    <tableColumn id="4" xr3:uid="{33381B60-AAD9-42D0-90F6-AFB826456084}" name="2030/31 (GW)" dataDxfId="205"/>
    <tableColumn id="5" xr3:uid="{9AEF21FD-6A9B-4166-9228-99D88E7B4155}" name="2035/36 (GW)" dataDxfId="204"/>
    <tableColumn id="6" xr3:uid="{18C57000-1D7F-46E8-B11E-33CD36E5561E}" name="2040/41 (GW)" dataDxfId="203"/>
  </tableColumns>
  <tableStyleInfo name="TableStyleLight8"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EFBF8B73-A318-41E0-A025-973F66E5DCCB}" name="Table3840112728" displayName="Table3840112728" ref="K25:N28" totalsRowShown="0" headerRowDxfId="85" dataDxfId="83" headerRowBorderDxfId="84" tableBorderDxfId="82" totalsRowBorderDxfId="81">
  <tableColumns count="4">
    <tableColumn id="1" xr3:uid="{0445FC64-118B-4EB9-B8BB-1560DBCF8706}" name="Stored Capacity" dataDxfId="80"/>
    <tableColumn id="2" xr3:uid="{DA4067A6-2014-4A30-8195-580299D6C715}" name="2030/31 (GWh)" dataDxfId="79"/>
    <tableColumn id="3" xr3:uid="{D406341F-44EE-4A4E-A673-125FDDE9B8B4}" name="2035/36 (GWh)" dataDxfId="78"/>
    <tableColumn id="4" xr3:uid="{4395526B-5493-4957-BD9C-63AD536EBF35}" name="2040/41 (GWh)" dataDxfId="77"/>
  </tableColumns>
  <tableStyleInfo name="TableStyleLight8"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FA1D6C5-6C51-4481-A8F8-BAAF9B59478B}" name="Table171718" displayName="Table171718" ref="B8:E76" totalsRowShown="0" headerRowDxfId="76" dataDxfId="75">
  <tableColumns count="4">
    <tableColumn id="1" xr3:uid="{972BE9F8-51A3-44E5-849E-C82EDD1FBE47}" name="Spotlight year" dataDxfId="74"/>
    <tableColumn id="2" xr3:uid="{2436C324-9EEA-4D0C-9BBE-9A51720C2AA8}" name="Historical weather year" dataDxfId="73"/>
    <tableColumn id="3" xr3:uid="{E3060B17-7137-4C25-B9B6-74E61BB8B462}" name="Expected hours of lost load (h/year)" dataDxfId="72"/>
    <tableColumn id="4" xr3:uid="{F2EEE608-E5A1-4597-891F-920D34EEAD5A}" name="Expected volume of lost load (GWh)" dataDxfId="71"/>
  </tableColumns>
  <tableStyleInfo name="TableStyleLight8"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E2FFE4B7-E892-4B15-9B61-D93419A4373F}" name="Table429303132" displayName="Table429303132" ref="B6:D9" totalsRowShown="0" headerRowDxfId="70" dataDxfId="69" tableBorderDxfId="68">
  <tableColumns count="3">
    <tableColumn id="1" xr3:uid="{EDCB344A-A0F5-4FC2-894D-773CF55F2D7B}" name="Year" dataDxfId="67"/>
    <tableColumn id="2" xr3:uid="{10AA6683-92E0-4A70-85C6-548D040626F6}" name="LOLE (hours/year)" dataDxfId="66"/>
    <tableColumn id="3" xr3:uid="{1FC38489-B6AB-4D64-8543-52392A7624D5}" name="EEU (GWh)" dataDxfId="65"/>
  </tableColumns>
  <tableStyleInfo name="TableStyleLight8"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9E71635-2B9B-4936-B698-2A7351C10698}" name="Table36131415" displayName="Table36131415" ref="K6:N21" totalsRowShown="0" headerRowDxfId="64" dataDxfId="63">
  <tableColumns count="4">
    <tableColumn id="1" xr3:uid="{1E6F04EC-B4A6-4434-B048-CC40CB71C15A}" name="Category" dataDxfId="62"/>
    <tableColumn id="2" xr3:uid="{DC14EE69-0FC5-44FF-8D71-6E2BE4353C4C}" name="2030/31 (GW)" dataDxfId="61"/>
    <tableColumn id="3" xr3:uid="{AC174AE3-36AE-4643-9F88-575ABCD2DF69}" name="2035/36(GW)" dataDxfId="60"/>
    <tableColumn id="4" xr3:uid="{3CDCFE0A-0878-49DA-BB25-5C78B2254C41}" name="2040/41 (GW)" dataDxfId="59"/>
  </tableColumns>
  <tableStyleInfo name="TableStyleLight8"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E5626C12-3AB3-49B9-BF63-226229C155FF}" name="Table384011272835" displayName="Table384011272835" ref="K25:N28" totalsRowShown="0" headerRowDxfId="58" dataDxfId="56" headerRowBorderDxfId="57" tableBorderDxfId="55" totalsRowBorderDxfId="54">
  <tableColumns count="4">
    <tableColumn id="1" xr3:uid="{4D1606CB-A571-4F28-AC95-806597AC9504}" name="Stored Capacity" dataDxfId="53"/>
    <tableColumn id="2" xr3:uid="{48F0BF54-6528-4849-8232-99178E779B8F}" name="2030/31 (GWh)" dataDxfId="52"/>
    <tableColumn id="3" xr3:uid="{0721B8BD-33C3-4A30-9110-6DA1706D136A}" name="2035/36 (GWh)" dataDxfId="51"/>
    <tableColumn id="4" xr3:uid="{CAC96BED-E770-4D0F-8F50-34529FE14713}" name="2040/41 (GWh)" dataDxfId="50"/>
  </tableColumns>
  <tableStyleInfo name="TableStyleLight8"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442A1C2-1CE4-4D1C-AD7B-A0BB9B44C968}" name="Table17171819" displayName="Table17171819" ref="B8:E76" totalsRowShown="0" headerRowDxfId="49" dataDxfId="48">
  <tableColumns count="4">
    <tableColumn id="1" xr3:uid="{0E6F03B1-049B-4EA1-9644-48F8538F1CD0}" name="Spotlight year" dataDxfId="47"/>
    <tableColumn id="2" xr3:uid="{1428DF91-9403-43FD-A607-0D62A3D9C1FD}" name="Historical weather year" dataDxfId="46"/>
    <tableColumn id="3" xr3:uid="{0A4E484F-411F-4649-861E-3E14F67E9B44}" name="Expected hours of lost load (h/year)" dataDxfId="45"/>
    <tableColumn id="4" xr3:uid="{25FC8492-F33A-4066-8FA8-B4AD66600C70}" name="Expected volume of lost load (GWh)" dataDxfId="44"/>
  </tableColumns>
  <tableStyleInfo name="TableStyleLight8"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3FBAE5CA-7C44-4991-826F-A4C58DF87DEE}" name="Table42930313233" displayName="Table42930313233" ref="B6:D9" totalsRowShown="0" headerRowDxfId="43" dataDxfId="42" tableBorderDxfId="41">
  <tableColumns count="3">
    <tableColumn id="1" xr3:uid="{574F9467-50B3-4942-BFE5-ABB4585540F5}" name="Year" dataDxfId="40"/>
    <tableColumn id="2" xr3:uid="{BF2B0040-B818-4A56-9445-2F42AC05990C}" name="LOLE (hours/year)" dataDxfId="39"/>
    <tableColumn id="3" xr3:uid="{6F03452D-BCD9-43D1-BC86-6852817B160A}" name="EEU (GWh)" dataDxfId="38"/>
  </tableColumns>
  <tableStyleInfo name="TableStyleLight8"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AB9AAC4-121B-4378-9704-AD8142F68EB2}" name="Table3613141516" displayName="Table3613141516" ref="K6:N21" totalsRowShown="0" headerRowDxfId="37" dataDxfId="36">
  <tableColumns count="4">
    <tableColumn id="1" xr3:uid="{821AAB9F-CD48-43F8-974A-2EBA5FE5CD3E}" name="Category" dataDxfId="35"/>
    <tableColumn id="2" xr3:uid="{20EB8F85-BA4D-4FB8-81DA-B3524FF35E75}" name="2030/31 (GW)" dataDxfId="34"/>
    <tableColumn id="3" xr3:uid="{B2F0A438-6DCD-4582-827C-9E53853AC1D1}" name="2035/36(GW)" dataDxfId="33"/>
    <tableColumn id="4" xr3:uid="{821AF336-33DB-4F29-9C25-2D35082128A8}" name="2040/41 (GW)" dataDxfId="32"/>
  </tableColumns>
  <tableStyleInfo name="TableStyleLight8"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ED85AB52-C1AF-4CC6-A6F1-1826601E12B3}" name="Table38401127283536" displayName="Table38401127283536" ref="K25:N28" totalsRowShown="0" headerRowDxfId="31" dataDxfId="29" headerRowBorderDxfId="30" tableBorderDxfId="28" totalsRowBorderDxfId="27">
  <tableColumns count="4">
    <tableColumn id="1" xr3:uid="{EC2BB2AF-01E6-4B87-86A2-BCD32DA8E76A}" name="Stored Capacity" dataDxfId="26"/>
    <tableColumn id="2" xr3:uid="{A68E17E9-2FF7-4934-ADEA-667F9A324FE4}" name="2030/31 (GWh)" dataDxfId="25"/>
    <tableColumn id="3" xr3:uid="{2DBDBC77-CAE2-469E-BF56-BCAB8537FCFF}" name="2035/36 (GWh)" dataDxfId="24"/>
    <tableColumn id="4" xr3:uid="{2999F026-E1BD-43C5-9439-1C89EE82A8BB}" name="2040/41 (GWh)" dataDxfId="23"/>
  </tableColumns>
  <tableStyleInfo name="TableStyleLight8"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C6747932-1C9E-412B-838F-B88507E706C5}" name="Table1717181920" displayName="Table1717181920" ref="B8:E76" totalsRowShown="0" headerRowDxfId="22" dataDxfId="21">
  <tableColumns count="4">
    <tableColumn id="1" xr3:uid="{34F3A8F2-2EA9-48AE-A735-5D86F2202834}" name="Spotlight year" dataDxfId="20"/>
    <tableColumn id="2" xr3:uid="{C54568B9-D7F8-44E0-B9CD-D6576EDF648B}" name="Historical weather year" dataDxfId="19"/>
    <tableColumn id="3" xr3:uid="{F07C5C4B-074A-4D0F-BD34-0EF054679AC4}" name="Expected hours of lost load (h/year)" dataDxfId="18"/>
    <tableColumn id="4" xr3:uid="{56909317-8464-475D-A91B-49339DD17E4B}" name="Expected volume of lost load (GWh)" dataDxfId="17"/>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BF31B4A2-A073-4B10-B6FD-4DD2959C16A6}" name="Table38" displayName="Table38" ref="K25:N28" totalsRowShown="0" headerRowDxfId="202" dataDxfId="201" tableBorderDxfId="200">
  <autoFilter ref="K25:N28" xr:uid="{BF31B4A2-A073-4B10-B6FD-4DD2959C16A6}">
    <filterColumn colId="0" hiddenButton="1"/>
    <filterColumn colId="1" hiddenButton="1"/>
    <filterColumn colId="2" hiddenButton="1"/>
    <filterColumn colId="3" hiddenButton="1"/>
  </autoFilter>
  <tableColumns count="4">
    <tableColumn id="1" xr3:uid="{FA328998-CC59-4665-B801-F7647BAA5422}" name="Stored Capacity" dataDxfId="199"/>
    <tableColumn id="2" xr3:uid="{F9F6E809-604E-4223-8DED-EE2F76DADA99}" name="2030/31 (GWh)" dataDxfId="198"/>
    <tableColumn id="3" xr3:uid="{8A6448A9-153C-4331-9E9B-13A4773F6FE6}" name="2035/36 (GWh)" dataDxfId="197"/>
    <tableColumn id="4" xr3:uid="{19E8F185-DAB8-4DEF-8C7D-F810ABBAA0ED}" name="2040/41 (GWh)" dataDxfId="196"/>
  </tableColumns>
  <tableStyleInfo name="TableStyleLight8"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F74E816-1F73-4317-8F5F-1EF821585D14}" name="Table7" displayName="Table7" ref="B7:C19" totalsRowShown="0" headerRowDxfId="16" dataDxfId="15">
  <tableColumns count="2">
    <tableColumn id="1" xr3:uid="{52D38009-2E92-407D-86D2-32D29C5EDF16}" name="Sensitivity Study" dataDxfId="14"/>
    <tableColumn id="2" xr3:uid="{97FFA0F4-16B7-4FA8-B51D-E9CE6A03D0E5}" name="Description" dataDxfId="13"/>
  </tableColumns>
  <tableStyleInfo name="TableStyleLight8"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C2B17C0-EEFA-4156-BF9E-AC02BADF8823}" name="Table79" displayName="Table79" ref="E7:H35" totalsRowShown="0" headerRowDxfId="12" dataDxfId="11">
  <tableColumns count="4">
    <tableColumn id="1" xr3:uid="{08A37CDF-B1A1-4C62-84E2-0D5BE0056F36}" name="Sensitivity Study" dataDxfId="10"/>
    <tableColumn id="2" xr3:uid="{2DEE30A4-C702-4857-91F1-727DBD2A511E}" name="Spotlight year" dataDxfId="9"/>
    <tableColumn id="3" xr3:uid="{6A9E51A3-50A8-460B-AEE9-83E49C5FEC5F}" name="LOLE (h/year)" dataDxfId="8"/>
    <tableColumn id="4" xr3:uid="{AFF8A403-A9E0-4D74-BBF0-F89D56AC7BB5}" name="EEU (GWh)" dataDxfId="7"/>
  </tableColumns>
  <tableStyleInfo name="TableStyleLight8"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D5476C1-013D-4AA9-B972-A3F405357BB6}" name="Table410" displayName="Table410" ref="B7:F959" totalsRowShown="0" headerRowDxfId="6" dataDxfId="5">
  <tableColumns count="5">
    <tableColumn id="11" xr3:uid="{7DE827F9-EDF6-49D2-B041-36BDDA1C981A}" name="Sensitivity study" dataDxfId="4"/>
    <tableColumn id="1" xr3:uid="{8914A8C4-0FD4-4755-9E51-A276EF41A913}" name="Spotlight year" dataDxfId="3"/>
    <tableColumn id="2" xr3:uid="{D5F5062A-2BB8-4187-8E7E-43DCE08A28CE}" name="Historical weather year" dataDxfId="2"/>
    <tableColumn id="3" xr3:uid="{2CD8C7E3-B736-43D2-9C91-883C736A974F}" name="Expected hours of lost load (h/year)" dataDxfId="1"/>
    <tableColumn id="4" xr3:uid="{551C08C0-0648-43FA-B7BF-2B5B75F4AAB2}" name="Expected volume of lost load (GWh)" dataDxfId="0"/>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8ACCB40-F08C-4273-89B8-41061831A116}" name="Table122" displayName="Table122" ref="I6:L108" totalsRowShown="0" headerRowDxfId="195" dataDxfId="194" tableBorderDxfId="193">
  <tableColumns count="4">
    <tableColumn id="1" xr3:uid="{51381E6A-D439-4BBB-BC2F-74BBDF8E31C9}" name="Spotlight year" dataDxfId="192"/>
    <tableColumn id="2" xr3:uid="{B0416CE2-06CA-4B1C-8570-84DEE0A93D86}" name="Historical weather year" dataDxfId="191"/>
    <tableColumn id="3" xr3:uid="{5DCDA3B6-7808-48B0-A2AE-E8BFF728D730}" name="Peak Demand (GW)" dataDxfId="190"/>
    <tableColumn id="4" xr3:uid="{9B90F38A-57F0-4A28-8229-1E33F1D3D2AA}" name="ACS Peak (GW)" dataDxfId="189"/>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3C35840A-14BB-419A-8195-21478C6DAEE9}" name="Table33" displayName="Table33" ref="B6:F12" totalsRowShown="0" headerRowDxfId="188" dataDxfId="187" tableBorderDxfId="186">
  <autoFilter ref="B6:F12" xr:uid="{3C35840A-14BB-419A-8195-21478C6DAEE9}">
    <filterColumn colId="0" hiddenButton="1"/>
    <filterColumn colId="1" hiddenButton="1"/>
    <filterColumn colId="2" hiddenButton="1"/>
    <filterColumn colId="3" hiddenButton="1"/>
    <filterColumn colId="4" hiddenButton="1"/>
  </autoFilter>
  <tableColumns count="5">
    <tableColumn id="1" xr3:uid="{E2379B98-A8F7-4999-A3A8-CF5E8B538F33}" name="Portfolio" dataDxfId="185"/>
    <tableColumn id="2" xr3:uid="{E3793E9F-3A71-42E1-B9F0-2F495A5C56AB}" name="Description" dataDxfId="184"/>
    <tableColumn id="3" xr3:uid="{9150FFDC-C939-4DCB-B771-8FDD05079CE4}" name="Link to Capacities" dataDxfId="183"/>
    <tableColumn id="4" xr3:uid="{459CC3A2-A642-4A3E-8018-3C123A626556}" name="Link to Results" dataDxfId="182"/>
    <tableColumn id="5" xr3:uid="{FA8933E2-64BB-4B01-83DF-C9FE7C9A0596}" name="Link to Detailed Results" dataDxfId="181"/>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0399FDC-7F93-4DE1-9A73-B28BCA620732}" name="Table4" displayName="Table4" ref="B6:D9" totalsRowShown="0" headerRowDxfId="180" dataDxfId="179" tableBorderDxfId="178">
  <tableColumns count="3">
    <tableColumn id="1" xr3:uid="{099EDA32-ED69-492B-9CD9-47397059BD52}" name="Year" dataDxfId="177"/>
    <tableColumn id="2" xr3:uid="{2FBBE66B-AF55-46E1-9E78-7ED08DAC8550}" name="LOLE (hours/year)" dataDxfId="176"/>
    <tableColumn id="3" xr3:uid="{EE0E4603-774D-4D3F-BA9B-03F68DD65142}" name="EEU (GWh)" dataDxfId="175"/>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F3E2947-7061-4C2D-A988-5867024AC154}" name="Table3" displayName="Table3" ref="K6:N21" totalsRowShown="0" headerRowDxfId="174" dataDxfId="172" headerRowBorderDxfId="173" tableBorderDxfId="171" totalsRowBorderDxfId="170">
  <tableColumns count="4">
    <tableColumn id="1" xr3:uid="{B75539A8-8CFE-4C26-9BE4-262CCF127669}" name="Category" dataDxfId="169"/>
    <tableColumn id="2" xr3:uid="{ABE94BAD-0E24-47FF-8F6D-052597301E21}" name="2030/31 (GW)" dataDxfId="168"/>
    <tableColumn id="3" xr3:uid="{CC84601B-DA03-43B9-9F15-1FA07DD28926}" name="2035/36(GW)" dataDxfId="167"/>
    <tableColumn id="4" xr3:uid="{0E82A2A9-04A0-4C5E-86B6-7E470439E2C5}" name="2040/41 (GW)" dataDxfId="166"/>
  </tableColumns>
  <tableStyleInfo name="TableStyleLight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75E4E572-59DB-4CF9-B46B-01C5E06863D4}" name="Table3840" displayName="Table3840" ref="K25:N28" totalsRowShown="0" headerRowDxfId="165" dataDxfId="163" headerRowBorderDxfId="164" tableBorderDxfId="162" totalsRowBorderDxfId="161">
  <tableColumns count="4">
    <tableColumn id="1" xr3:uid="{FDFD6656-0BEC-43CD-8193-CBCA35570CBD}" name="Stored Capacity" dataDxfId="160"/>
    <tableColumn id="2" xr3:uid="{CB3F0EC6-DCC7-44A7-B86C-A643770ECC72}" name="2030/31 (GWh)" dataDxfId="159"/>
    <tableColumn id="3" xr3:uid="{C309A163-398C-4939-A881-75DBB00668EB}" name="2035/36 (GWh)" dataDxfId="158"/>
    <tableColumn id="4" xr3:uid="{AF1DB7CB-6B19-4964-89A7-16201F0C1806}" name="2040/41 (GWh)" dataDxfId="157"/>
  </tableColumns>
  <tableStyleInfo name="TableStyleLight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F96D491-84A9-4F57-9598-B4492505E6F4}" name="Table1" displayName="Table1" ref="B8:E110" totalsRowShown="0" headerRowDxfId="156" dataDxfId="155" tableBorderDxfId="154">
  <tableColumns count="4">
    <tableColumn id="1" xr3:uid="{E93BA0BD-5D06-4156-9BC3-E629830B3120}" name="Spotlight year" dataDxfId="153"/>
    <tableColumn id="2" xr3:uid="{46CE741E-CCD1-4DE0-9B13-0CE231D9F683}" name="Historical weather year" dataDxfId="152"/>
    <tableColumn id="3" xr3:uid="{6A8C58D7-D4D4-491D-A3BD-A7FBBBBF524B}" name="Expected hours of lost load (h/year)" dataDxfId="151"/>
    <tableColumn id="4" xr3:uid="{1FFCE169-A0A8-4EF6-803B-669712A803B9}" name="Expected volume of lost load (GWh)" dataDxfId="15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neso.energy/about/our-projects/resource-adequacy" TargetMode="External"/><Relationship Id="rId1" Type="http://schemas.openxmlformats.org/officeDocument/2006/relationships/hyperlink" Target="mailto:box.netzeroadequacy@neso.energy"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4.xml"/><Relationship Id="rId1" Type="http://schemas.openxmlformats.org/officeDocument/2006/relationships/printerSettings" Target="../printerSettings/printerSettings1.bin"/><Relationship Id="rId4" Type="http://schemas.openxmlformats.org/officeDocument/2006/relationships/table" Target="../tables/table16.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table" Target="../tables/table19.xml"/><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table" Target="../tables/table23.xml"/><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table" Target="../tables/table27.xml"/><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table" Target="../tables/table30.xml"/><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drawing" Target="../drawings/drawing26.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4FE8D-F84C-4952-9A8D-E71B3E29E5A7}">
  <sheetPr>
    <tabColor theme="1"/>
  </sheetPr>
  <dimension ref="A1:V43"/>
  <sheetViews>
    <sheetView showGridLines="0" zoomScale="85" zoomScaleNormal="85" workbookViewId="0">
      <selection activeCell="Q5" sqref="Q5"/>
    </sheetView>
  </sheetViews>
  <sheetFormatPr defaultRowHeight="21" x14ac:dyDescent="1.3"/>
  <cols>
    <col min="2" max="2" width="29.1171875" customWidth="1"/>
    <col min="3" max="3" width="31.5859375" style="1" bestFit="1" customWidth="1"/>
    <col min="4" max="4" width="33.703125" customWidth="1"/>
    <col min="5" max="7" width="8.87890625" customWidth="1"/>
    <col min="9" max="9" width="29" customWidth="1"/>
    <col min="10" max="10" width="11.87890625" customWidth="1"/>
    <col min="11" max="11" width="26" customWidth="1"/>
  </cols>
  <sheetData>
    <row r="1" spans="1:22" s="29" customFormat="1" ht="84.45" customHeight="1" thickBot="1" x14ac:dyDescent="1.5">
      <c r="A1" s="30"/>
      <c r="B1" s="30"/>
      <c r="C1" s="30"/>
      <c r="D1" s="210"/>
      <c r="E1" s="210"/>
      <c r="F1" s="210"/>
      <c r="G1" s="210"/>
      <c r="H1" s="210"/>
      <c r="I1" s="210"/>
      <c r="J1" s="210"/>
      <c r="K1" s="210"/>
    </row>
    <row r="2" spans="1:22" s="33" customFormat="1" ht="23.7" thickBot="1" x14ac:dyDescent="1.5">
      <c r="A2" s="32"/>
    </row>
    <row r="3" spans="1:22" s="31" customFormat="1" ht="23.7" thickBot="1" x14ac:dyDescent="1.5"/>
    <row r="4" spans="1:22" ht="53.35" x14ac:dyDescent="0.5">
      <c r="A4" s="207" t="s">
        <v>0</v>
      </c>
      <c r="B4" s="208"/>
      <c r="C4" s="208"/>
      <c r="D4" s="208"/>
      <c r="E4" s="208"/>
      <c r="F4" s="208"/>
      <c r="G4" s="208"/>
      <c r="H4" s="208"/>
      <c r="I4" s="208"/>
      <c r="J4" s="208"/>
      <c r="K4" s="209"/>
    </row>
    <row r="5" spans="1:22" ht="94.7" customHeight="1" x14ac:dyDescent="0.5">
      <c r="A5" s="204" t="s">
        <v>1</v>
      </c>
      <c r="B5" s="205"/>
      <c r="C5" s="205"/>
      <c r="D5" s="205"/>
      <c r="E5" s="205"/>
      <c r="F5" s="205"/>
      <c r="G5" s="205"/>
      <c r="H5" s="205"/>
      <c r="I5" s="205"/>
      <c r="J5" s="205"/>
      <c r="K5" s="206"/>
    </row>
    <row r="6" spans="1:22" ht="20.45" customHeight="1" thickBot="1" x14ac:dyDescent="0.55000000000000004">
      <c r="A6" s="211" t="s">
        <v>2</v>
      </c>
      <c r="B6" s="212"/>
      <c r="C6" s="212"/>
      <c r="D6" s="212"/>
      <c r="E6" s="213" t="s">
        <v>3</v>
      </c>
      <c r="F6" s="213"/>
      <c r="G6" s="213"/>
      <c r="H6" s="213"/>
      <c r="I6" s="213"/>
      <c r="J6" s="213"/>
      <c r="K6" s="214"/>
    </row>
    <row r="7" spans="1:22" s="31" customFormat="1" ht="23.7" thickBot="1" x14ac:dyDescent="1.5"/>
    <row r="8" spans="1:22" ht="34.35" x14ac:dyDescent="2.1">
      <c r="A8" s="201" t="s">
        <v>4</v>
      </c>
      <c r="B8" s="202"/>
      <c r="C8" s="202"/>
      <c r="D8" s="202"/>
      <c r="E8" s="202"/>
      <c r="F8" s="202"/>
      <c r="G8" s="202"/>
      <c r="H8" s="202"/>
      <c r="I8" s="202"/>
      <c r="J8" s="202"/>
      <c r="K8" s="203"/>
    </row>
    <row r="9" spans="1:22" ht="409.5" customHeight="1" x14ac:dyDescent="1.3">
      <c r="A9" s="198" t="s">
        <v>5</v>
      </c>
      <c r="B9" s="199"/>
      <c r="C9" s="199"/>
      <c r="D9" s="199"/>
      <c r="E9" s="199"/>
      <c r="F9" s="199"/>
      <c r="G9" s="199"/>
      <c r="H9" s="199"/>
      <c r="I9" s="199"/>
      <c r="J9" s="199"/>
      <c r="K9" s="200"/>
      <c r="L9" s="1"/>
      <c r="M9" s="1"/>
      <c r="N9" s="1"/>
      <c r="O9" s="1"/>
      <c r="P9" s="1"/>
      <c r="Q9" s="1"/>
      <c r="R9" s="1"/>
      <c r="S9" s="1"/>
      <c r="T9" s="1"/>
      <c r="U9" s="1"/>
      <c r="V9" s="1"/>
    </row>
    <row r="10" spans="1:22" x14ac:dyDescent="1.3">
      <c r="A10" s="198"/>
      <c r="B10" s="199"/>
      <c r="C10" s="199"/>
      <c r="D10" s="199"/>
      <c r="E10" s="199"/>
      <c r="F10" s="199"/>
      <c r="G10" s="199"/>
      <c r="H10" s="199"/>
      <c r="I10" s="199"/>
      <c r="J10" s="199"/>
      <c r="K10" s="200"/>
      <c r="L10" s="1"/>
      <c r="M10" s="1"/>
      <c r="N10" s="1"/>
      <c r="O10" s="1"/>
      <c r="P10" s="1"/>
    </row>
    <row r="11" spans="1:22" x14ac:dyDescent="1.3">
      <c r="A11" s="198"/>
      <c r="B11" s="199"/>
      <c r="C11" s="199"/>
      <c r="D11" s="199"/>
      <c r="E11" s="199"/>
      <c r="F11" s="199"/>
      <c r="G11" s="199"/>
      <c r="H11" s="199"/>
      <c r="I11" s="199"/>
      <c r="J11" s="199"/>
      <c r="K11" s="200"/>
      <c r="L11" s="1"/>
      <c r="M11" s="1"/>
      <c r="N11" s="1"/>
      <c r="O11" s="1"/>
      <c r="P11" s="1"/>
    </row>
    <row r="12" spans="1:22" x14ac:dyDescent="1.3">
      <c r="A12" s="198"/>
      <c r="B12" s="199"/>
      <c r="C12" s="199"/>
      <c r="D12" s="199"/>
      <c r="E12" s="199"/>
      <c r="F12" s="199"/>
      <c r="G12" s="199"/>
      <c r="H12" s="199"/>
      <c r="I12" s="199"/>
      <c r="J12" s="199"/>
      <c r="K12" s="200"/>
      <c r="L12" s="1"/>
      <c r="M12" s="1"/>
      <c r="N12" s="1"/>
      <c r="O12" s="1"/>
      <c r="P12" s="1"/>
      <c r="Q12" s="1"/>
      <c r="R12" s="1"/>
      <c r="S12" s="1"/>
    </row>
    <row r="13" spans="1:22" x14ac:dyDescent="1.3">
      <c r="A13" s="198"/>
      <c r="B13" s="199"/>
      <c r="C13" s="199"/>
      <c r="D13" s="199"/>
      <c r="E13" s="199"/>
      <c r="F13" s="199"/>
      <c r="G13" s="199"/>
      <c r="H13" s="199"/>
      <c r="I13" s="199"/>
      <c r="J13" s="199"/>
      <c r="K13" s="200"/>
      <c r="L13" s="1"/>
      <c r="M13" s="1"/>
      <c r="N13" s="1"/>
      <c r="O13" s="1"/>
      <c r="P13" s="1"/>
      <c r="Q13" s="1"/>
      <c r="R13" s="1"/>
      <c r="S13" s="1"/>
    </row>
    <row r="14" spans="1:22" x14ac:dyDescent="1.3">
      <c r="A14" s="198"/>
      <c r="B14" s="199"/>
      <c r="C14" s="199"/>
      <c r="D14" s="199"/>
      <c r="E14" s="199"/>
      <c r="F14" s="199"/>
      <c r="G14" s="199"/>
      <c r="H14" s="199"/>
      <c r="I14" s="199"/>
      <c r="J14" s="199"/>
      <c r="K14" s="200"/>
      <c r="L14" s="1"/>
      <c r="M14" s="1"/>
      <c r="N14" s="1"/>
      <c r="O14" s="1"/>
      <c r="P14" s="1"/>
      <c r="Q14" s="1"/>
      <c r="R14" s="1"/>
      <c r="S14" s="1"/>
    </row>
    <row r="15" spans="1:22" x14ac:dyDescent="1.3">
      <c r="A15" s="18"/>
      <c r="B15" s="1"/>
      <c r="D15" s="1"/>
      <c r="E15" s="1"/>
      <c r="I15" s="1"/>
      <c r="J15" s="1"/>
      <c r="K15" s="19"/>
      <c r="L15" s="1"/>
      <c r="M15" s="1"/>
      <c r="N15" s="1"/>
      <c r="O15" s="1"/>
      <c r="P15" s="1"/>
      <c r="Q15" s="1"/>
      <c r="R15" s="1"/>
      <c r="S15" s="1"/>
    </row>
    <row r="16" spans="1:22" x14ac:dyDescent="1.3">
      <c r="A16" s="18"/>
      <c r="B16" s="1"/>
      <c r="D16" s="1"/>
      <c r="E16" s="1"/>
      <c r="I16" s="1"/>
      <c r="J16" s="1"/>
      <c r="K16" s="19"/>
      <c r="L16" s="1"/>
      <c r="M16" s="1"/>
      <c r="N16" s="1"/>
      <c r="O16" s="1"/>
      <c r="P16" s="1"/>
      <c r="Q16" s="1"/>
      <c r="R16" s="1"/>
      <c r="S16" s="1"/>
    </row>
    <row r="17" spans="1:19" ht="21.35" thickBot="1" x14ac:dyDescent="1.35">
      <c r="A17" s="20"/>
      <c r="B17" s="21"/>
      <c r="C17" s="21"/>
      <c r="D17" s="21"/>
      <c r="E17" s="21"/>
      <c r="F17" s="38"/>
      <c r="G17" s="38"/>
      <c r="H17" s="38"/>
      <c r="I17" s="21"/>
      <c r="J17" s="21"/>
      <c r="K17" s="22"/>
      <c r="L17" s="1"/>
      <c r="M17" s="1"/>
      <c r="N17" s="1"/>
      <c r="O17" s="1"/>
      <c r="P17" s="1"/>
      <c r="Q17" s="1"/>
      <c r="R17" s="1"/>
      <c r="S17" s="1"/>
    </row>
    <row r="18" spans="1:19" x14ac:dyDescent="1.3">
      <c r="A18" s="18"/>
      <c r="B18" s="1"/>
      <c r="D18" s="1"/>
      <c r="E18" s="1"/>
      <c r="I18" s="1"/>
      <c r="J18" s="1"/>
      <c r="K18" s="1"/>
      <c r="L18" s="1"/>
      <c r="M18" s="1"/>
      <c r="N18" s="1"/>
      <c r="O18" s="1"/>
      <c r="P18" s="1"/>
      <c r="Q18" s="1"/>
      <c r="R18" s="1"/>
      <c r="S18" s="1"/>
    </row>
    <row r="19" spans="1:19" x14ac:dyDescent="1.3">
      <c r="A19" s="18"/>
      <c r="B19" s="1"/>
      <c r="D19" s="1"/>
      <c r="E19" s="1"/>
      <c r="I19" s="1"/>
      <c r="J19" s="1"/>
      <c r="K19" s="1"/>
      <c r="L19" s="1"/>
      <c r="M19" s="1"/>
      <c r="N19" s="1"/>
      <c r="O19" s="1"/>
      <c r="P19" s="1"/>
      <c r="Q19" s="1"/>
      <c r="R19" s="1"/>
      <c r="S19" s="1"/>
    </row>
    <row r="20" spans="1:19" x14ac:dyDescent="1.3">
      <c r="A20" s="18"/>
      <c r="B20" s="1"/>
      <c r="D20" s="1"/>
      <c r="E20" s="1"/>
      <c r="I20" s="1"/>
      <c r="J20" s="1"/>
      <c r="K20" s="1"/>
      <c r="L20" s="1"/>
      <c r="M20" s="1"/>
      <c r="N20" s="1"/>
      <c r="O20" s="1"/>
      <c r="P20" s="1"/>
      <c r="Q20" s="1"/>
      <c r="R20" s="1"/>
      <c r="S20" s="1"/>
    </row>
    <row r="21" spans="1:19" x14ac:dyDescent="1.3">
      <c r="A21" s="18"/>
      <c r="B21" s="1"/>
      <c r="D21" s="1"/>
      <c r="E21" s="1"/>
      <c r="I21" s="1"/>
      <c r="J21" s="1"/>
      <c r="K21" s="1"/>
      <c r="L21" s="1"/>
      <c r="M21" s="1"/>
      <c r="N21" s="1"/>
      <c r="O21" s="1"/>
      <c r="P21" s="1"/>
      <c r="Q21" s="1"/>
      <c r="R21" s="1"/>
      <c r="S21" s="1"/>
    </row>
    <row r="22" spans="1:19" x14ac:dyDescent="1.3">
      <c r="A22" s="18"/>
      <c r="B22" s="1"/>
      <c r="D22" s="1"/>
      <c r="E22" s="1"/>
      <c r="I22" s="1"/>
      <c r="J22" s="1"/>
      <c r="K22" s="1"/>
      <c r="L22" s="1"/>
      <c r="M22" s="1"/>
      <c r="N22" s="1"/>
      <c r="O22" s="1"/>
      <c r="P22" s="1"/>
      <c r="Q22" s="1"/>
      <c r="R22" s="1"/>
      <c r="S22" s="1"/>
    </row>
    <row r="23" spans="1:19" x14ac:dyDescent="1.3">
      <c r="A23" s="18"/>
      <c r="B23" s="1"/>
      <c r="D23" s="1"/>
      <c r="E23" s="1"/>
      <c r="I23" s="1"/>
      <c r="J23" s="1"/>
      <c r="K23" s="1"/>
      <c r="L23" s="1"/>
      <c r="M23" s="1"/>
      <c r="N23" s="1"/>
      <c r="O23" s="1"/>
      <c r="P23" s="1"/>
      <c r="Q23" s="1"/>
      <c r="R23" s="1"/>
      <c r="S23" s="1"/>
    </row>
    <row r="24" spans="1:19" x14ac:dyDescent="1.3">
      <c r="A24" s="18"/>
      <c r="B24" s="1"/>
      <c r="D24" s="1"/>
      <c r="E24" s="1"/>
      <c r="I24" s="1"/>
      <c r="J24" s="1"/>
      <c r="K24" s="1"/>
      <c r="L24" s="1"/>
      <c r="M24" s="1"/>
      <c r="N24" s="1"/>
      <c r="O24" s="1"/>
      <c r="P24" s="1"/>
      <c r="Q24" s="1"/>
      <c r="R24" s="1"/>
      <c r="S24" s="1"/>
    </row>
    <row r="25" spans="1:19" x14ac:dyDescent="1.3">
      <c r="A25" s="18"/>
      <c r="B25" s="1"/>
      <c r="D25" s="1"/>
      <c r="E25" s="1"/>
      <c r="I25" s="1"/>
      <c r="J25" s="1"/>
      <c r="K25" s="1"/>
      <c r="L25" s="1"/>
      <c r="M25" s="1"/>
      <c r="N25" s="1"/>
      <c r="O25" s="1"/>
      <c r="P25" s="1"/>
      <c r="Q25" s="1"/>
      <c r="R25" s="1"/>
      <c r="S25" s="1"/>
    </row>
    <row r="26" spans="1:19" x14ac:dyDescent="1.3">
      <c r="A26" s="18"/>
      <c r="B26" s="1"/>
      <c r="D26" s="1"/>
      <c r="E26" s="1"/>
      <c r="I26" s="1"/>
      <c r="J26" s="1"/>
      <c r="K26" s="1"/>
      <c r="L26" s="1"/>
      <c r="M26" s="1"/>
      <c r="N26" s="1"/>
      <c r="O26" s="1"/>
      <c r="P26" s="1"/>
      <c r="Q26" s="1"/>
      <c r="R26" s="1"/>
      <c r="S26" s="1"/>
    </row>
    <row r="27" spans="1:19" x14ac:dyDescent="1.3">
      <c r="A27" s="18"/>
      <c r="B27" s="1"/>
      <c r="D27" s="1"/>
      <c r="E27" s="1"/>
      <c r="I27" s="1"/>
      <c r="J27" s="1"/>
      <c r="K27" s="1"/>
      <c r="L27" s="1"/>
      <c r="M27" s="1"/>
      <c r="N27" s="1"/>
      <c r="O27" s="1"/>
      <c r="P27" s="1"/>
      <c r="Q27" s="1"/>
      <c r="R27" s="1"/>
      <c r="S27" s="1"/>
    </row>
    <row r="28" spans="1:19" x14ac:dyDescent="1.3">
      <c r="A28" s="18"/>
      <c r="B28" s="1"/>
      <c r="D28" s="1"/>
      <c r="E28" s="1"/>
      <c r="I28" s="1"/>
      <c r="J28" s="1"/>
      <c r="K28" s="1"/>
      <c r="L28" s="1"/>
      <c r="M28" s="1"/>
      <c r="N28" s="1"/>
      <c r="O28" s="1"/>
      <c r="P28" s="1"/>
      <c r="Q28" s="1"/>
      <c r="R28" s="1"/>
      <c r="S28" s="1"/>
    </row>
    <row r="29" spans="1:19" x14ac:dyDescent="1.3">
      <c r="A29" s="18"/>
      <c r="B29" s="1"/>
      <c r="D29" s="1"/>
      <c r="E29" s="1"/>
      <c r="I29" s="1"/>
      <c r="J29" s="1"/>
      <c r="K29" s="1"/>
      <c r="L29" s="1"/>
      <c r="M29" s="1"/>
      <c r="N29" s="1"/>
      <c r="O29" s="1"/>
      <c r="P29" s="1"/>
      <c r="Q29" s="1"/>
      <c r="R29" s="1"/>
      <c r="S29" s="1"/>
    </row>
    <row r="30" spans="1:19" x14ac:dyDescent="1.3">
      <c r="A30" s="18"/>
      <c r="B30" s="1"/>
      <c r="D30" s="1"/>
      <c r="E30" s="1"/>
      <c r="I30" s="1"/>
      <c r="J30" s="1"/>
      <c r="K30" s="1"/>
      <c r="L30" s="1"/>
      <c r="M30" s="1"/>
      <c r="N30" s="1"/>
      <c r="O30" s="1"/>
      <c r="P30" s="1"/>
      <c r="Q30" s="1"/>
      <c r="R30" s="1"/>
      <c r="S30" s="1"/>
    </row>
    <row r="31" spans="1:19" x14ac:dyDescent="1.3">
      <c r="A31" s="18"/>
      <c r="B31" s="1"/>
      <c r="D31" s="1"/>
      <c r="E31" s="1"/>
      <c r="I31" s="1"/>
      <c r="J31" s="1"/>
      <c r="K31" s="1"/>
      <c r="L31" s="1"/>
      <c r="M31" s="1"/>
      <c r="N31" s="1"/>
      <c r="O31" s="1"/>
      <c r="P31" s="1"/>
      <c r="Q31" s="1"/>
      <c r="R31" s="1"/>
      <c r="S31" s="1"/>
    </row>
    <row r="32" spans="1:19" x14ac:dyDescent="1.3">
      <c r="A32" s="18"/>
      <c r="B32" s="1"/>
      <c r="D32" s="1"/>
      <c r="E32" s="1"/>
      <c r="I32" s="1"/>
      <c r="J32" s="1"/>
      <c r="K32" s="1"/>
      <c r="L32" s="1"/>
      <c r="M32" s="1"/>
      <c r="N32" s="1"/>
      <c r="O32" s="1"/>
      <c r="P32" s="1"/>
      <c r="Q32" s="1"/>
      <c r="R32" s="1"/>
      <c r="S32" s="1"/>
    </row>
    <row r="33" spans="1:19" x14ac:dyDescent="1.3">
      <c r="A33" s="18"/>
      <c r="B33" s="1"/>
      <c r="D33" s="1"/>
      <c r="E33" s="1"/>
      <c r="I33" s="1"/>
      <c r="J33" s="1"/>
      <c r="K33" s="1"/>
      <c r="L33" s="1"/>
      <c r="M33" s="1"/>
      <c r="N33" s="1"/>
      <c r="O33" s="1"/>
      <c r="P33" s="1"/>
      <c r="Q33" s="1"/>
      <c r="R33" s="1"/>
      <c r="S33" s="1"/>
    </row>
    <row r="34" spans="1:19" x14ac:dyDescent="1.3">
      <c r="A34" s="18"/>
      <c r="B34" s="1"/>
      <c r="D34" s="1"/>
      <c r="E34" s="1"/>
      <c r="I34" s="1"/>
      <c r="J34" s="1"/>
      <c r="K34" s="1"/>
      <c r="L34" s="1"/>
      <c r="M34" s="1"/>
      <c r="N34" s="1"/>
      <c r="O34" s="1"/>
      <c r="P34" s="1"/>
      <c r="Q34" s="1"/>
      <c r="R34" s="1"/>
      <c r="S34" s="1"/>
    </row>
    <row r="35" spans="1:19" x14ac:dyDescent="1.3">
      <c r="A35" s="18"/>
      <c r="B35" s="1"/>
      <c r="D35" s="1"/>
      <c r="E35" s="1"/>
      <c r="I35" s="1"/>
      <c r="J35" s="1"/>
      <c r="K35" s="1"/>
      <c r="L35" s="1"/>
      <c r="M35" s="1"/>
      <c r="N35" s="1"/>
      <c r="O35" s="1"/>
      <c r="P35" s="1"/>
      <c r="Q35" s="1"/>
      <c r="R35" s="1"/>
      <c r="S35" s="1"/>
    </row>
    <row r="36" spans="1:19" x14ac:dyDescent="1.3">
      <c r="A36" s="18"/>
      <c r="B36" s="1"/>
      <c r="D36" s="1"/>
      <c r="E36" s="1"/>
      <c r="I36" s="1"/>
      <c r="J36" s="1"/>
      <c r="K36" s="1"/>
      <c r="L36" s="1"/>
      <c r="M36" s="1"/>
      <c r="N36" s="1"/>
      <c r="O36" s="1"/>
      <c r="P36" s="1"/>
      <c r="Q36" s="1"/>
      <c r="R36" s="1"/>
      <c r="S36" s="1"/>
    </row>
    <row r="37" spans="1:19" x14ac:dyDescent="1.3">
      <c r="A37" s="18"/>
      <c r="B37" s="1"/>
      <c r="D37" s="1"/>
      <c r="E37" s="1"/>
      <c r="I37" s="1"/>
      <c r="J37" s="1"/>
      <c r="K37" s="1"/>
      <c r="L37" s="1"/>
      <c r="M37" s="1"/>
      <c r="N37" s="1"/>
      <c r="O37" s="1"/>
      <c r="P37" s="1"/>
      <c r="Q37" s="1"/>
      <c r="R37" s="1"/>
      <c r="S37" s="1"/>
    </row>
    <row r="38" spans="1:19" x14ac:dyDescent="1.3">
      <c r="A38" s="18"/>
      <c r="B38" s="1"/>
      <c r="D38" s="1"/>
      <c r="E38" s="1"/>
      <c r="I38" s="1"/>
      <c r="J38" s="1"/>
      <c r="K38" s="1"/>
      <c r="L38" s="1"/>
      <c r="M38" s="1"/>
      <c r="N38" s="1"/>
      <c r="O38" s="1"/>
      <c r="P38" s="1"/>
      <c r="Q38" s="1"/>
      <c r="R38" s="1"/>
      <c r="S38" s="1"/>
    </row>
    <row r="39" spans="1:19" x14ac:dyDescent="1.3">
      <c r="A39" s="18"/>
      <c r="B39" s="1"/>
      <c r="D39" s="1"/>
      <c r="E39" s="1"/>
      <c r="I39" s="1"/>
      <c r="J39" s="1"/>
      <c r="K39" s="1"/>
      <c r="L39" s="1"/>
      <c r="M39" s="1"/>
      <c r="N39" s="1"/>
      <c r="O39" s="1"/>
      <c r="P39" s="1"/>
      <c r="Q39" s="1"/>
      <c r="R39" s="1"/>
      <c r="S39" s="1"/>
    </row>
    <row r="40" spans="1:19" x14ac:dyDescent="1.3">
      <c r="A40" s="18"/>
      <c r="B40" s="1"/>
      <c r="D40" s="1"/>
      <c r="E40" s="1"/>
      <c r="I40" s="1"/>
      <c r="J40" s="1"/>
      <c r="K40" s="1"/>
      <c r="L40" s="1"/>
      <c r="M40" s="1"/>
      <c r="N40" s="1"/>
      <c r="O40" s="1"/>
      <c r="P40" s="1"/>
      <c r="Q40" s="1"/>
      <c r="R40" s="1"/>
      <c r="S40" s="1"/>
    </row>
    <row r="41" spans="1:19" x14ac:dyDescent="1.3">
      <c r="A41" s="18"/>
      <c r="B41" s="1"/>
      <c r="D41" s="1"/>
      <c r="E41" s="1"/>
      <c r="I41" s="1"/>
      <c r="J41" s="1"/>
      <c r="K41" s="1"/>
      <c r="L41" s="1"/>
      <c r="M41" s="1"/>
      <c r="N41" s="1"/>
      <c r="O41" s="1"/>
      <c r="P41" s="1"/>
      <c r="Q41" s="1"/>
      <c r="R41" s="1"/>
      <c r="S41" s="1"/>
    </row>
    <row r="42" spans="1:19" x14ac:dyDescent="1.3">
      <c r="A42" s="18"/>
      <c r="B42" s="1"/>
      <c r="D42" s="1"/>
      <c r="E42" s="1"/>
      <c r="I42" s="1"/>
      <c r="J42" s="1"/>
      <c r="K42" s="1"/>
      <c r="L42" s="1"/>
      <c r="M42" s="1"/>
      <c r="N42" s="1"/>
      <c r="O42" s="1"/>
      <c r="P42" s="1"/>
      <c r="Q42" s="1"/>
      <c r="R42" s="1"/>
      <c r="S42" s="1"/>
    </row>
    <row r="43" spans="1:19" x14ac:dyDescent="1.3">
      <c r="A43" s="18"/>
      <c r="B43" s="1"/>
      <c r="D43" s="1"/>
      <c r="E43" s="1"/>
      <c r="I43" s="1"/>
      <c r="J43" s="1"/>
      <c r="K43" s="1"/>
      <c r="L43" s="1"/>
      <c r="M43" s="1"/>
      <c r="N43" s="1"/>
      <c r="O43" s="1"/>
      <c r="P43" s="1"/>
      <c r="Q43" s="1"/>
      <c r="R43" s="1"/>
      <c r="S43" s="1"/>
    </row>
  </sheetData>
  <mergeCells count="7">
    <mergeCell ref="A9:K14"/>
    <mergeCell ref="A8:K8"/>
    <mergeCell ref="A5:K5"/>
    <mergeCell ref="A4:K4"/>
    <mergeCell ref="D1:K1"/>
    <mergeCell ref="A6:D6"/>
    <mergeCell ref="E6:K6"/>
  </mergeCells>
  <hyperlinks>
    <hyperlink ref="E6" r:id="rId1" xr:uid="{7B960D9E-FACC-4C85-8D30-A971DE99F0C2}"/>
    <hyperlink ref="A6" r:id="rId2" xr:uid="{3C349D83-C771-4537-B847-B729EB6B310B}"/>
  </hyperlinks>
  <pageMargins left="0.7" right="0.7" top="0.75" bottom="0.75" header="0.3" footer="0.3"/>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E384D-07AB-4D65-877A-F0F9D7F1406C}">
  <sheetPr>
    <tabColor theme="5" tint="-0.249977111117893"/>
  </sheetPr>
  <dimension ref="A1:K9"/>
  <sheetViews>
    <sheetView showGridLines="0" zoomScale="110" zoomScaleNormal="110" workbookViewId="0">
      <selection activeCell="D15" sqref="D15"/>
    </sheetView>
  </sheetViews>
  <sheetFormatPr defaultRowHeight="14.35" x14ac:dyDescent="0.5"/>
  <cols>
    <col min="2" max="2" width="8.703125" bestFit="1" customWidth="1"/>
    <col min="3" max="3" width="20" customWidth="1"/>
    <col min="4" max="4" width="14.41015625" customWidth="1"/>
    <col min="11" max="11" width="81.41015625" customWidth="1"/>
  </cols>
  <sheetData>
    <row r="1" spans="1:11" s="29" customFormat="1" ht="84.45" customHeight="1" thickBot="1" x14ac:dyDescent="1.5">
      <c r="A1" s="30"/>
      <c r="B1" s="30"/>
      <c r="C1" s="30"/>
      <c r="D1" s="210"/>
      <c r="E1" s="210"/>
      <c r="F1" s="210"/>
      <c r="G1" s="210"/>
      <c r="H1" s="210"/>
      <c r="I1" s="210"/>
      <c r="J1" s="210"/>
      <c r="K1" s="210"/>
    </row>
    <row r="2" spans="1:11" s="33" customFormat="1" ht="23.7" thickBot="1" x14ac:dyDescent="1.5">
      <c r="A2" s="32"/>
    </row>
    <row r="3" spans="1:11" s="31" customFormat="1" ht="23.35" x14ac:dyDescent="1.45">
      <c r="A3" s="221" t="s">
        <v>28</v>
      </c>
      <c r="B3" s="222"/>
      <c r="C3" s="222"/>
    </row>
    <row r="4" spans="1:11" ht="34.35" x14ac:dyDescent="2.1">
      <c r="A4" s="44" t="s">
        <v>132</v>
      </c>
      <c r="B4" s="1"/>
      <c r="C4" s="1"/>
      <c r="D4" s="1"/>
    </row>
    <row r="5" spans="1:11" ht="21" x14ac:dyDescent="1.3">
      <c r="A5" s="1"/>
      <c r="B5" s="1"/>
      <c r="C5" s="1"/>
      <c r="D5" s="1"/>
    </row>
    <row r="6" spans="1:11" ht="31.2" customHeight="1" thickBot="1" x14ac:dyDescent="0.55000000000000004">
      <c r="A6" s="3"/>
      <c r="B6" s="42" t="s">
        <v>122</v>
      </c>
      <c r="C6" s="42" t="s">
        <v>123</v>
      </c>
      <c r="D6" s="42" t="s">
        <v>114</v>
      </c>
    </row>
    <row r="7" spans="1:11" ht="21.95" customHeight="1" x14ac:dyDescent="1.3">
      <c r="A7" s="1"/>
      <c r="B7" s="180" t="s">
        <v>65</v>
      </c>
      <c r="C7" s="41">
        <v>0.26</v>
      </c>
      <c r="D7" s="41">
        <v>2.13</v>
      </c>
    </row>
    <row r="8" spans="1:11" ht="21.95" customHeight="1" x14ac:dyDescent="1.3">
      <c r="A8" s="1"/>
      <c r="B8" s="96" t="s">
        <v>105</v>
      </c>
      <c r="C8" s="11">
        <v>0.22</v>
      </c>
      <c r="D8" s="11">
        <v>2.0099999999999998</v>
      </c>
    </row>
    <row r="9" spans="1:11" ht="21.95" customHeight="1" x14ac:dyDescent="1.3">
      <c r="A9" s="1"/>
      <c r="B9" s="96" t="s">
        <v>106</v>
      </c>
      <c r="C9" s="11">
        <v>0.24</v>
      </c>
      <c r="D9" s="11">
        <v>2.81</v>
      </c>
    </row>
  </sheetData>
  <mergeCells count="2">
    <mergeCell ref="D1:K1"/>
    <mergeCell ref="A3:C3"/>
  </mergeCells>
  <hyperlinks>
    <hyperlink ref="A3" location="Contents!A1" display="Return to: Main Menu" xr:uid="{07A59B71-01A3-4D6C-99E1-6F42E7ECB241}"/>
  </hyperlinks>
  <pageMargins left="0.7" right="0.7" top="0.75" bottom="0.75" header="0.3" footer="0.3"/>
  <drawing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0B592-BD4D-4CBE-9FF1-E916C72DFE17}">
  <sheetPr>
    <tabColor theme="5" tint="0.39997558519241921"/>
  </sheetPr>
  <dimension ref="A1:N28"/>
  <sheetViews>
    <sheetView showGridLines="0" zoomScale="90" zoomScaleNormal="90" workbookViewId="0"/>
  </sheetViews>
  <sheetFormatPr defaultColWidth="9" defaultRowHeight="21" x14ac:dyDescent="1.3"/>
  <cols>
    <col min="1" max="1" width="42.87890625" style="1" bestFit="1" customWidth="1"/>
    <col min="2" max="2" width="38.41015625" style="1" bestFit="1" customWidth="1"/>
    <col min="3" max="4" width="13.1171875" style="1" customWidth="1"/>
    <col min="5" max="5" width="13.29296875" style="1" customWidth="1"/>
    <col min="6" max="10" width="9" style="1"/>
    <col min="11" max="11" width="34.87890625" style="1" customWidth="1"/>
    <col min="12" max="12" width="15.703125" style="1" bestFit="1" customWidth="1"/>
    <col min="13" max="13" width="16.1171875" style="1" bestFit="1" customWidth="1"/>
    <col min="14" max="14" width="16" style="1" bestFit="1" customWidth="1"/>
    <col min="15" max="16384" width="9" style="1"/>
  </cols>
  <sheetData>
    <row r="1" spans="1:14" s="29" customFormat="1" ht="84.45" customHeight="1" thickBot="1" x14ac:dyDescent="1.5">
      <c r="A1" s="30"/>
      <c r="B1" s="30"/>
      <c r="C1" s="30"/>
      <c r="D1" s="210"/>
      <c r="E1" s="210"/>
      <c r="F1" s="210"/>
      <c r="G1" s="210"/>
      <c r="H1" s="210"/>
      <c r="I1" s="210"/>
      <c r="J1" s="210"/>
      <c r="K1" s="210"/>
    </row>
    <row r="2" spans="1:14" s="33" customFormat="1" ht="23.7" thickBot="1" x14ac:dyDescent="1.5">
      <c r="A2" s="32"/>
    </row>
    <row r="3" spans="1:14" s="31" customFormat="1" ht="23.35" x14ac:dyDescent="1.45">
      <c r="A3" s="221" t="s">
        <v>28</v>
      </c>
      <c r="B3" s="222"/>
      <c r="C3" s="222"/>
    </row>
    <row r="4" spans="1:14" ht="34.35" x14ac:dyDescent="2.1">
      <c r="A4" s="44" t="s">
        <v>133</v>
      </c>
    </row>
    <row r="5" spans="1:14" ht="34.35" x14ac:dyDescent="2.1">
      <c r="A5" s="2"/>
    </row>
    <row r="6" spans="1:14" ht="21.35" thickBot="1" x14ac:dyDescent="1.35">
      <c r="K6" s="39" t="s">
        <v>34</v>
      </c>
      <c r="L6" s="35" t="s">
        <v>35</v>
      </c>
      <c r="M6" s="35" t="s">
        <v>36</v>
      </c>
      <c r="N6" s="35" t="s">
        <v>37</v>
      </c>
    </row>
    <row r="7" spans="1:14" ht="21.95" customHeight="1" x14ac:dyDescent="1.3">
      <c r="K7" s="66" t="s">
        <v>38</v>
      </c>
      <c r="L7" s="158">
        <v>43.1</v>
      </c>
      <c r="M7" s="158">
        <v>89</v>
      </c>
      <c r="N7" s="159">
        <v>99</v>
      </c>
    </row>
    <row r="8" spans="1:14" ht="21.95" customHeight="1" x14ac:dyDescent="1.3">
      <c r="K8" s="18" t="s">
        <v>39</v>
      </c>
      <c r="L8" s="160">
        <v>27.3</v>
      </c>
      <c r="M8" s="160">
        <v>31.2</v>
      </c>
      <c r="N8" s="161">
        <v>35.5</v>
      </c>
    </row>
    <row r="9" spans="1:14" ht="21.95" customHeight="1" x14ac:dyDescent="1.3">
      <c r="K9" s="18" t="s">
        <v>40</v>
      </c>
      <c r="L9" s="160">
        <v>47.4</v>
      </c>
      <c r="M9" s="160">
        <v>69</v>
      </c>
      <c r="N9" s="161">
        <v>85</v>
      </c>
    </row>
    <row r="10" spans="1:14" ht="21.95" customHeight="1" x14ac:dyDescent="1.3">
      <c r="K10" s="18" t="s">
        <v>41</v>
      </c>
      <c r="L10" s="160">
        <v>5.5</v>
      </c>
      <c r="M10" s="160">
        <v>5.2</v>
      </c>
      <c r="N10" s="161">
        <v>4.8</v>
      </c>
    </row>
    <row r="11" spans="1:14" ht="21.95" customHeight="1" x14ac:dyDescent="1.3">
      <c r="K11" s="18" t="s">
        <v>42</v>
      </c>
      <c r="L11" s="160">
        <v>4.0999999999999996</v>
      </c>
      <c r="M11" s="160">
        <v>4.5999999999999996</v>
      </c>
      <c r="N11" s="161">
        <v>7.9</v>
      </c>
    </row>
    <row r="12" spans="1:14" ht="21.95" customHeight="1" x14ac:dyDescent="1.3">
      <c r="K12" s="18" t="s">
        <v>43</v>
      </c>
      <c r="L12" s="160">
        <v>3.8</v>
      </c>
      <c r="M12" s="160">
        <v>3.2</v>
      </c>
      <c r="N12" s="161">
        <v>0.5</v>
      </c>
    </row>
    <row r="13" spans="1:14" ht="21.95" customHeight="1" x14ac:dyDescent="1.3">
      <c r="K13" s="18" t="s">
        <v>44</v>
      </c>
      <c r="L13" s="160">
        <v>0.9</v>
      </c>
      <c r="M13" s="160">
        <v>0.9</v>
      </c>
      <c r="N13" s="161">
        <v>0.9</v>
      </c>
    </row>
    <row r="14" spans="1:14" ht="21.95" customHeight="1" x14ac:dyDescent="1.3">
      <c r="K14" s="18" t="s">
        <v>45</v>
      </c>
      <c r="L14" s="160">
        <v>35</v>
      </c>
      <c r="M14" s="160">
        <v>41.1</v>
      </c>
      <c r="N14" s="161">
        <v>53.6</v>
      </c>
    </row>
    <row r="15" spans="1:14" ht="21.95" customHeight="1" x14ac:dyDescent="1.3">
      <c r="K15" s="18" t="s">
        <v>46</v>
      </c>
      <c r="L15" s="160">
        <v>0</v>
      </c>
      <c r="M15" s="160">
        <v>0</v>
      </c>
      <c r="N15" s="161">
        <v>0</v>
      </c>
    </row>
    <row r="16" spans="1:14" ht="21.95" customHeight="1" x14ac:dyDescent="1.3">
      <c r="K16" s="18" t="s">
        <v>47</v>
      </c>
      <c r="L16" s="160">
        <v>29</v>
      </c>
      <c r="M16" s="160">
        <v>47.9</v>
      </c>
      <c r="N16" s="161">
        <v>55.9</v>
      </c>
    </row>
    <row r="17" spans="11:14" ht="21.95" customHeight="1" x14ac:dyDescent="1.3">
      <c r="K17" s="18" t="s">
        <v>48</v>
      </c>
      <c r="L17" s="160">
        <v>2.7</v>
      </c>
      <c r="M17" s="160">
        <v>2.7</v>
      </c>
      <c r="N17" s="161">
        <v>2.7</v>
      </c>
    </row>
    <row r="18" spans="11:14" ht="21.95" customHeight="1" x14ac:dyDescent="1.3">
      <c r="K18" s="18" t="s">
        <v>49</v>
      </c>
      <c r="L18" s="160">
        <v>0</v>
      </c>
      <c r="M18" s="160">
        <v>0</v>
      </c>
      <c r="N18" s="161">
        <v>0</v>
      </c>
    </row>
    <row r="19" spans="11:14" ht="21.95" customHeight="1" x14ac:dyDescent="1.3">
      <c r="K19" s="18" t="s">
        <v>50</v>
      </c>
      <c r="L19" s="160">
        <v>11.7</v>
      </c>
      <c r="M19" s="160">
        <v>11.7</v>
      </c>
      <c r="N19" s="161">
        <v>11.7</v>
      </c>
    </row>
    <row r="20" spans="11:14" ht="21.95" customHeight="1" x14ac:dyDescent="1.3">
      <c r="K20" s="18" t="s">
        <v>51</v>
      </c>
      <c r="L20" s="160">
        <v>3.4</v>
      </c>
      <c r="M20" s="160">
        <v>3.4</v>
      </c>
      <c r="N20" s="161">
        <v>3.4</v>
      </c>
    </row>
    <row r="21" spans="11:14" ht="21.95" customHeight="1" thickBot="1" x14ac:dyDescent="1.35">
      <c r="K21" s="20" t="s">
        <v>52</v>
      </c>
      <c r="L21" s="162">
        <v>5.9</v>
      </c>
      <c r="M21" s="162">
        <v>5.9</v>
      </c>
      <c r="N21" s="163">
        <v>5.9</v>
      </c>
    </row>
    <row r="25" spans="11:14" ht="21.35" thickBot="1" x14ac:dyDescent="1.35">
      <c r="K25" s="36" t="s">
        <v>53</v>
      </c>
      <c r="L25" s="37" t="s">
        <v>54</v>
      </c>
      <c r="M25" s="37" t="s">
        <v>55</v>
      </c>
      <c r="N25" s="37" t="s">
        <v>56</v>
      </c>
    </row>
    <row r="26" spans="11:14" ht="21.95" customHeight="1" x14ac:dyDescent="1.3">
      <c r="K26" s="71" t="s">
        <v>57</v>
      </c>
      <c r="L26" s="72">
        <v>70</v>
      </c>
      <c r="M26" s="72">
        <v>145</v>
      </c>
      <c r="N26" s="73">
        <v>177</v>
      </c>
    </row>
    <row r="27" spans="11:14" ht="21.95" customHeight="1" x14ac:dyDescent="1.3">
      <c r="K27" s="74" t="s">
        <v>58</v>
      </c>
      <c r="L27" s="24">
        <v>28</v>
      </c>
      <c r="M27" s="24">
        <v>28</v>
      </c>
      <c r="N27" s="75">
        <v>28</v>
      </c>
    </row>
    <row r="28" spans="11:14" ht="21.95" customHeight="1" thickBot="1" x14ac:dyDescent="1.35">
      <c r="K28" s="76" t="s">
        <v>59</v>
      </c>
      <c r="L28" s="77">
        <v>0</v>
      </c>
      <c r="M28" s="77">
        <v>0</v>
      </c>
      <c r="N28" s="78">
        <v>0</v>
      </c>
    </row>
  </sheetData>
  <mergeCells count="2">
    <mergeCell ref="D1:K1"/>
    <mergeCell ref="A3:C3"/>
  </mergeCells>
  <hyperlinks>
    <hyperlink ref="A3" location="Contents!A1" display="Return to: Main Menu" xr:uid="{9D60A7E2-8B23-45DC-B2D8-DAA7A20D408D}"/>
  </hyperlinks>
  <pageMargins left="0.7" right="0.7" top="0.75" bottom="0.75" header="0.3" footer="0.3"/>
  <drawing r:id="rId1"/>
  <tableParts count="2">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3292E-30E4-4006-9E94-514226031DBB}">
  <sheetPr>
    <tabColor theme="5" tint="0.39997558519241921"/>
  </sheetPr>
  <dimension ref="A1:K110"/>
  <sheetViews>
    <sheetView showGridLines="0" topLeftCell="A2" zoomScaleNormal="100" workbookViewId="0">
      <selection activeCell="B6" sqref="B6"/>
    </sheetView>
  </sheetViews>
  <sheetFormatPr defaultColWidth="9" defaultRowHeight="21" x14ac:dyDescent="1.3"/>
  <cols>
    <col min="1" max="1" width="11.703125" style="1" customWidth="1"/>
    <col min="2" max="2" width="13" style="1" customWidth="1"/>
    <col min="3" max="3" width="16.87890625" style="1" bestFit="1" customWidth="1"/>
    <col min="4" max="4" width="31.1171875" style="1" bestFit="1" customWidth="1"/>
    <col min="5" max="5" width="32" style="1" bestFit="1" customWidth="1"/>
    <col min="6" max="6" width="9" style="1" customWidth="1"/>
    <col min="7" max="8" width="9" style="1" bestFit="1" customWidth="1"/>
    <col min="9" max="9" width="9" style="1"/>
    <col min="10" max="10" width="9" style="1" customWidth="1"/>
    <col min="11" max="11" width="93.41015625" style="1" customWidth="1"/>
    <col min="12" max="12" width="9" style="1" customWidth="1"/>
    <col min="13" max="16384" width="9" style="1"/>
  </cols>
  <sheetData>
    <row r="1" spans="1:11" s="29" customFormat="1" ht="84.45" customHeight="1" thickBot="1" x14ac:dyDescent="1.5">
      <c r="A1" s="30"/>
      <c r="B1" s="30"/>
      <c r="C1" s="30"/>
      <c r="D1" s="134"/>
      <c r="E1" s="134"/>
      <c r="F1" s="134"/>
      <c r="G1" s="134"/>
      <c r="H1" s="134"/>
      <c r="I1" s="134"/>
      <c r="J1" s="134"/>
      <c r="K1" s="135"/>
    </row>
    <row r="2" spans="1:11" s="33" customFormat="1" ht="23.7" thickBot="1" x14ac:dyDescent="1.5">
      <c r="A2" s="32"/>
    </row>
    <row r="3" spans="1:11" s="31" customFormat="1" ht="23.35" x14ac:dyDescent="1.45">
      <c r="A3" s="221" t="s">
        <v>28</v>
      </c>
      <c r="B3" s="222"/>
      <c r="C3" s="222"/>
    </row>
    <row r="4" spans="1:11" ht="34.35" x14ac:dyDescent="2.1">
      <c r="A4" s="44" t="s">
        <v>134</v>
      </c>
    </row>
    <row r="5" spans="1:11" x14ac:dyDescent="1.3">
      <c r="A5" s="181" t="s">
        <v>127</v>
      </c>
      <c r="B5" s="1" t="s">
        <v>128</v>
      </c>
    </row>
    <row r="7" spans="1:11" ht="34.35" x14ac:dyDescent="2.1">
      <c r="A7" s="5"/>
    </row>
    <row r="8" spans="1:11" s="4" customFormat="1" ht="46.35" customHeight="1" thickBot="1" x14ac:dyDescent="0.55000000000000004">
      <c r="B8" s="62" t="s">
        <v>61</v>
      </c>
      <c r="C8" s="62" t="s">
        <v>62</v>
      </c>
      <c r="D8" s="62" t="s">
        <v>129</v>
      </c>
      <c r="E8" s="62" t="s">
        <v>130</v>
      </c>
    </row>
    <row r="9" spans="1:11" ht="21.95" customHeight="1" x14ac:dyDescent="1.3">
      <c r="B9" s="83" t="s">
        <v>65</v>
      </c>
      <c r="C9" s="84" t="s">
        <v>66</v>
      </c>
      <c r="D9" s="84">
        <v>4.09</v>
      </c>
      <c r="E9" s="85">
        <v>35.35</v>
      </c>
    </row>
    <row r="10" spans="1:11" ht="21.95" customHeight="1" x14ac:dyDescent="1.3">
      <c r="B10" s="86" t="s">
        <v>65</v>
      </c>
      <c r="C10" s="14" t="s">
        <v>67</v>
      </c>
      <c r="D10" s="14">
        <v>4.82</v>
      </c>
      <c r="E10" s="87">
        <v>36.880000000000003</v>
      </c>
    </row>
    <row r="11" spans="1:11" ht="21.95" customHeight="1" x14ac:dyDescent="1.3">
      <c r="B11" s="88" t="s">
        <v>65</v>
      </c>
      <c r="C11" s="13" t="s">
        <v>68</v>
      </c>
      <c r="D11" s="13">
        <v>0</v>
      </c>
      <c r="E11" s="89">
        <v>0</v>
      </c>
    </row>
    <row r="12" spans="1:11" ht="21.95" customHeight="1" x14ac:dyDescent="1.3">
      <c r="B12" s="86" t="s">
        <v>65</v>
      </c>
      <c r="C12" s="14" t="s">
        <v>69</v>
      </c>
      <c r="D12" s="14">
        <v>0</v>
      </c>
      <c r="E12" s="87">
        <v>0</v>
      </c>
    </row>
    <row r="13" spans="1:11" ht="21.95" customHeight="1" x14ac:dyDescent="1.3">
      <c r="B13" s="88" t="s">
        <v>65</v>
      </c>
      <c r="C13" s="13" t="s">
        <v>70</v>
      </c>
      <c r="D13" s="13">
        <v>0</v>
      </c>
      <c r="E13" s="89">
        <v>0</v>
      </c>
    </row>
    <row r="14" spans="1:11" ht="21.95" customHeight="1" x14ac:dyDescent="1.3">
      <c r="B14" s="86" t="s">
        <v>65</v>
      </c>
      <c r="C14" s="14" t="s">
        <v>71</v>
      </c>
      <c r="D14" s="14">
        <v>0</v>
      </c>
      <c r="E14" s="87">
        <v>0</v>
      </c>
    </row>
    <row r="15" spans="1:11" ht="21.95" customHeight="1" x14ac:dyDescent="1.3">
      <c r="B15" s="88" t="s">
        <v>65</v>
      </c>
      <c r="C15" s="13" t="s">
        <v>72</v>
      </c>
      <c r="D15" s="13">
        <v>0</v>
      </c>
      <c r="E15" s="89">
        <v>0</v>
      </c>
    </row>
    <row r="16" spans="1:11" ht="21.95" customHeight="1" x14ac:dyDescent="1.3">
      <c r="B16" s="86" t="s">
        <v>65</v>
      </c>
      <c r="C16" s="14" t="s">
        <v>73</v>
      </c>
      <c r="D16" s="14">
        <v>0</v>
      </c>
      <c r="E16" s="87">
        <v>0</v>
      </c>
    </row>
    <row r="17" spans="2:5" ht="21.95" customHeight="1" x14ac:dyDescent="1.3">
      <c r="B17" s="88" t="s">
        <v>65</v>
      </c>
      <c r="C17" s="13" t="s">
        <v>74</v>
      </c>
      <c r="D17" s="13">
        <v>0</v>
      </c>
      <c r="E17" s="89">
        <v>0</v>
      </c>
    </row>
    <row r="18" spans="2:5" ht="21.95" customHeight="1" x14ac:dyDescent="1.3">
      <c r="B18" s="86" t="s">
        <v>65</v>
      </c>
      <c r="C18" s="14" t="s">
        <v>75</v>
      </c>
      <c r="D18" s="14">
        <v>0</v>
      </c>
      <c r="E18" s="87">
        <v>0</v>
      </c>
    </row>
    <row r="19" spans="2:5" ht="21.95" customHeight="1" x14ac:dyDescent="1.3">
      <c r="B19" s="88" t="s">
        <v>65</v>
      </c>
      <c r="C19" s="13" t="s">
        <v>76</v>
      </c>
      <c r="D19" s="13">
        <v>0</v>
      </c>
      <c r="E19" s="89">
        <v>0</v>
      </c>
    </row>
    <row r="20" spans="2:5" ht="21.95" customHeight="1" x14ac:dyDescent="1.3">
      <c r="B20" s="86" t="s">
        <v>65</v>
      </c>
      <c r="C20" s="14" t="s">
        <v>77</v>
      </c>
      <c r="D20" s="14">
        <v>0</v>
      </c>
      <c r="E20" s="87">
        <v>0</v>
      </c>
    </row>
    <row r="21" spans="2:5" ht="21.95" customHeight="1" x14ac:dyDescent="1.3">
      <c r="B21" s="88" t="s">
        <v>65</v>
      </c>
      <c r="C21" s="13" t="s">
        <v>78</v>
      </c>
      <c r="D21" s="13">
        <v>0.02</v>
      </c>
      <c r="E21" s="89">
        <v>0.09</v>
      </c>
    </row>
    <row r="22" spans="2:5" ht="21.95" customHeight="1" x14ac:dyDescent="1.3">
      <c r="B22" s="86" t="s">
        <v>65</v>
      </c>
      <c r="C22" s="14" t="s">
        <v>79</v>
      </c>
      <c r="D22" s="14">
        <v>0</v>
      </c>
      <c r="E22" s="87">
        <v>0</v>
      </c>
    </row>
    <row r="23" spans="2:5" ht="21.95" customHeight="1" x14ac:dyDescent="1.3">
      <c r="B23" s="88" t="s">
        <v>65</v>
      </c>
      <c r="C23" s="13" t="s">
        <v>80</v>
      </c>
      <c r="D23" s="13">
        <v>0</v>
      </c>
      <c r="E23" s="89">
        <v>0</v>
      </c>
    </row>
    <row r="24" spans="2:5" ht="21.95" customHeight="1" x14ac:dyDescent="1.3">
      <c r="B24" s="86" t="s">
        <v>65</v>
      </c>
      <c r="C24" s="14" t="s">
        <v>81</v>
      </c>
      <c r="D24" s="14">
        <v>0</v>
      </c>
      <c r="E24" s="87">
        <v>0</v>
      </c>
    </row>
    <row r="25" spans="2:5" ht="21.95" customHeight="1" x14ac:dyDescent="1.3">
      <c r="B25" s="88" t="s">
        <v>65</v>
      </c>
      <c r="C25" s="13" t="s">
        <v>83</v>
      </c>
      <c r="D25" s="13">
        <v>0</v>
      </c>
      <c r="E25" s="89">
        <v>0</v>
      </c>
    </row>
    <row r="26" spans="2:5" ht="21.95" customHeight="1" x14ac:dyDescent="1.3">
      <c r="B26" s="86" t="s">
        <v>65</v>
      </c>
      <c r="C26" s="14" t="s">
        <v>85</v>
      </c>
      <c r="D26" s="14">
        <v>0</v>
      </c>
      <c r="E26" s="87">
        <v>0</v>
      </c>
    </row>
    <row r="27" spans="2:5" ht="21.95" customHeight="1" x14ac:dyDescent="1.3">
      <c r="B27" s="88" t="s">
        <v>65</v>
      </c>
      <c r="C27" s="13" t="s">
        <v>87</v>
      </c>
      <c r="D27" s="13">
        <v>0</v>
      </c>
      <c r="E27" s="89">
        <v>0</v>
      </c>
    </row>
    <row r="28" spans="2:5" ht="21.95" customHeight="1" x14ac:dyDescent="1.3">
      <c r="B28" s="86" t="s">
        <v>65</v>
      </c>
      <c r="C28" s="14" t="s">
        <v>89</v>
      </c>
      <c r="D28" s="14">
        <v>0</v>
      </c>
      <c r="E28" s="87">
        <v>0</v>
      </c>
    </row>
    <row r="29" spans="2:5" ht="21.95" customHeight="1" x14ac:dyDescent="1.3">
      <c r="B29" s="88" t="s">
        <v>65</v>
      </c>
      <c r="C29" s="13" t="s">
        <v>91</v>
      </c>
      <c r="D29" s="13">
        <v>0</v>
      </c>
      <c r="E29" s="89">
        <v>0</v>
      </c>
    </row>
    <row r="30" spans="2:5" ht="21.95" customHeight="1" x14ac:dyDescent="1.3">
      <c r="B30" s="86" t="s">
        <v>65</v>
      </c>
      <c r="C30" s="14" t="s">
        <v>92</v>
      </c>
      <c r="D30" s="14">
        <v>0</v>
      </c>
      <c r="E30" s="87">
        <v>0</v>
      </c>
    </row>
    <row r="31" spans="2:5" ht="21.95" customHeight="1" x14ac:dyDescent="1.3">
      <c r="B31" s="88" t="s">
        <v>65</v>
      </c>
      <c r="C31" s="13" t="s">
        <v>93</v>
      </c>
      <c r="D31" s="13">
        <v>0</v>
      </c>
      <c r="E31" s="89">
        <v>0</v>
      </c>
    </row>
    <row r="32" spans="2:5" ht="21.95" customHeight="1" x14ac:dyDescent="1.3">
      <c r="B32" s="86" t="s">
        <v>65</v>
      </c>
      <c r="C32" s="14" t="s">
        <v>94</v>
      </c>
      <c r="D32" s="14">
        <v>0</v>
      </c>
      <c r="E32" s="87">
        <v>0</v>
      </c>
    </row>
    <row r="33" spans="2:5" ht="21.95" customHeight="1" x14ac:dyDescent="1.3">
      <c r="B33" s="88" t="s">
        <v>65</v>
      </c>
      <c r="C33" s="13" t="s">
        <v>95</v>
      </c>
      <c r="D33" s="13">
        <v>0</v>
      </c>
      <c r="E33" s="89">
        <v>0</v>
      </c>
    </row>
    <row r="34" spans="2:5" ht="21.95" customHeight="1" x14ac:dyDescent="1.3">
      <c r="B34" s="86" t="s">
        <v>65</v>
      </c>
      <c r="C34" s="14" t="s">
        <v>96</v>
      </c>
      <c r="D34" s="14">
        <v>0</v>
      </c>
      <c r="E34" s="87">
        <v>0</v>
      </c>
    </row>
    <row r="35" spans="2:5" ht="21.95" customHeight="1" x14ac:dyDescent="1.3">
      <c r="B35" s="88" t="s">
        <v>65</v>
      </c>
      <c r="C35" s="13" t="s">
        <v>97</v>
      </c>
      <c r="D35" s="13">
        <v>0</v>
      </c>
      <c r="E35" s="89">
        <v>0</v>
      </c>
    </row>
    <row r="36" spans="2:5" ht="21.95" customHeight="1" x14ac:dyDescent="1.3">
      <c r="B36" s="86" t="s">
        <v>65</v>
      </c>
      <c r="C36" s="14" t="s">
        <v>98</v>
      </c>
      <c r="D36" s="14">
        <v>0.05</v>
      </c>
      <c r="E36" s="87">
        <v>0.17</v>
      </c>
    </row>
    <row r="37" spans="2:5" ht="21.95" customHeight="1" x14ac:dyDescent="1.3">
      <c r="B37" s="88" t="s">
        <v>65</v>
      </c>
      <c r="C37" s="13" t="s">
        <v>99</v>
      </c>
      <c r="D37" s="13">
        <v>0</v>
      </c>
      <c r="E37" s="89">
        <v>0</v>
      </c>
    </row>
    <row r="38" spans="2:5" ht="21.95" customHeight="1" x14ac:dyDescent="1.3">
      <c r="B38" s="86" t="s">
        <v>65</v>
      </c>
      <c r="C38" s="14" t="s">
        <v>100</v>
      </c>
      <c r="D38" s="14">
        <v>0</v>
      </c>
      <c r="E38" s="87">
        <v>0</v>
      </c>
    </row>
    <row r="39" spans="2:5" ht="21.95" customHeight="1" x14ac:dyDescent="1.3">
      <c r="B39" s="88" t="s">
        <v>65</v>
      </c>
      <c r="C39" s="13" t="s">
        <v>101</v>
      </c>
      <c r="D39" s="13">
        <v>0</v>
      </c>
      <c r="E39" s="89">
        <v>0</v>
      </c>
    </row>
    <row r="40" spans="2:5" ht="21.95" customHeight="1" x14ac:dyDescent="1.3">
      <c r="B40" s="86" t="s">
        <v>65</v>
      </c>
      <c r="C40" s="14" t="s">
        <v>102</v>
      </c>
      <c r="D40" s="14">
        <v>0</v>
      </c>
      <c r="E40" s="87">
        <v>0</v>
      </c>
    </row>
    <row r="41" spans="2:5" ht="21.95" customHeight="1" x14ac:dyDescent="1.3">
      <c r="B41" s="88" t="s">
        <v>65</v>
      </c>
      <c r="C41" s="13" t="s">
        <v>103</v>
      </c>
      <c r="D41" s="13">
        <v>0</v>
      </c>
      <c r="E41" s="89">
        <v>0</v>
      </c>
    </row>
    <row r="42" spans="2:5" ht="21.95" customHeight="1" x14ac:dyDescent="1.3">
      <c r="B42" s="86" t="s">
        <v>65</v>
      </c>
      <c r="C42" s="14" t="s">
        <v>104</v>
      </c>
      <c r="D42" s="14">
        <v>0</v>
      </c>
      <c r="E42" s="87">
        <v>0</v>
      </c>
    </row>
    <row r="43" spans="2:5" ht="21.95" customHeight="1" x14ac:dyDescent="1.3">
      <c r="B43" s="88" t="s">
        <v>105</v>
      </c>
      <c r="C43" s="13" t="s">
        <v>66</v>
      </c>
      <c r="D43" s="13">
        <v>0.81</v>
      </c>
      <c r="E43" s="89">
        <v>5.45</v>
      </c>
    </row>
    <row r="44" spans="2:5" ht="21.95" customHeight="1" x14ac:dyDescent="1.3">
      <c r="B44" s="86" t="s">
        <v>105</v>
      </c>
      <c r="C44" s="14" t="s">
        <v>67</v>
      </c>
      <c r="D44" s="14">
        <v>5.41</v>
      </c>
      <c r="E44" s="87">
        <v>49.03</v>
      </c>
    </row>
    <row r="45" spans="2:5" ht="21.95" customHeight="1" x14ac:dyDescent="1.3">
      <c r="B45" s="88" t="s">
        <v>105</v>
      </c>
      <c r="C45" s="13" t="s">
        <v>68</v>
      </c>
      <c r="D45" s="13">
        <v>0</v>
      </c>
      <c r="E45" s="89">
        <v>0</v>
      </c>
    </row>
    <row r="46" spans="2:5" ht="21.95" customHeight="1" x14ac:dyDescent="1.3">
      <c r="B46" s="86" t="s">
        <v>105</v>
      </c>
      <c r="C46" s="14" t="s">
        <v>69</v>
      </c>
      <c r="D46" s="14">
        <v>0</v>
      </c>
      <c r="E46" s="87">
        <v>0</v>
      </c>
    </row>
    <row r="47" spans="2:5" ht="21.95" customHeight="1" x14ac:dyDescent="1.3">
      <c r="B47" s="88" t="s">
        <v>105</v>
      </c>
      <c r="C47" s="13" t="s">
        <v>70</v>
      </c>
      <c r="D47" s="13">
        <v>0</v>
      </c>
      <c r="E47" s="89">
        <v>0</v>
      </c>
    </row>
    <row r="48" spans="2:5" ht="21.95" customHeight="1" x14ac:dyDescent="1.3">
      <c r="B48" s="86" t="s">
        <v>105</v>
      </c>
      <c r="C48" s="14" t="s">
        <v>71</v>
      </c>
      <c r="D48" s="14">
        <v>0</v>
      </c>
      <c r="E48" s="87">
        <v>0</v>
      </c>
    </row>
    <row r="49" spans="2:5" ht="21.95" customHeight="1" x14ac:dyDescent="1.3">
      <c r="B49" s="88" t="s">
        <v>105</v>
      </c>
      <c r="C49" s="13" t="s">
        <v>72</v>
      </c>
      <c r="D49" s="13">
        <v>0</v>
      </c>
      <c r="E49" s="89">
        <v>0</v>
      </c>
    </row>
    <row r="50" spans="2:5" ht="21.95" customHeight="1" x14ac:dyDescent="1.3">
      <c r="B50" s="86" t="s">
        <v>105</v>
      </c>
      <c r="C50" s="14" t="s">
        <v>73</v>
      </c>
      <c r="D50" s="14">
        <v>0</v>
      </c>
      <c r="E50" s="87">
        <v>0</v>
      </c>
    </row>
    <row r="51" spans="2:5" ht="21.95" customHeight="1" x14ac:dyDescent="1.3">
      <c r="B51" s="88" t="s">
        <v>105</v>
      </c>
      <c r="C51" s="13" t="s">
        <v>74</v>
      </c>
      <c r="D51" s="13">
        <v>0</v>
      </c>
      <c r="E51" s="89">
        <v>0</v>
      </c>
    </row>
    <row r="52" spans="2:5" ht="21.95" customHeight="1" x14ac:dyDescent="1.3">
      <c r="B52" s="86" t="s">
        <v>105</v>
      </c>
      <c r="C52" s="14" t="s">
        <v>75</v>
      </c>
      <c r="D52" s="14">
        <v>0</v>
      </c>
      <c r="E52" s="87">
        <v>0</v>
      </c>
    </row>
    <row r="53" spans="2:5" ht="21.95" customHeight="1" x14ac:dyDescent="1.3">
      <c r="B53" s="88" t="s">
        <v>105</v>
      </c>
      <c r="C53" s="13" t="s">
        <v>76</v>
      </c>
      <c r="D53" s="13">
        <v>0</v>
      </c>
      <c r="E53" s="89">
        <v>0</v>
      </c>
    </row>
    <row r="54" spans="2:5" ht="21.95" customHeight="1" x14ac:dyDescent="1.3">
      <c r="B54" s="86" t="s">
        <v>105</v>
      </c>
      <c r="C54" s="14" t="s">
        <v>77</v>
      </c>
      <c r="D54" s="14">
        <v>0</v>
      </c>
      <c r="E54" s="87">
        <v>0</v>
      </c>
    </row>
    <row r="55" spans="2:5" ht="21.95" customHeight="1" x14ac:dyDescent="1.3">
      <c r="B55" s="88" t="s">
        <v>105</v>
      </c>
      <c r="C55" s="13" t="s">
        <v>78</v>
      </c>
      <c r="D55" s="13">
        <v>0</v>
      </c>
      <c r="E55" s="89">
        <v>0</v>
      </c>
    </row>
    <row r="56" spans="2:5" ht="21.95" customHeight="1" x14ac:dyDescent="1.3">
      <c r="B56" s="86" t="s">
        <v>105</v>
      </c>
      <c r="C56" s="14" t="s">
        <v>79</v>
      </c>
      <c r="D56" s="14">
        <v>0</v>
      </c>
      <c r="E56" s="87">
        <v>0</v>
      </c>
    </row>
    <row r="57" spans="2:5" ht="21.95" customHeight="1" x14ac:dyDescent="1.3">
      <c r="B57" s="88" t="s">
        <v>105</v>
      </c>
      <c r="C57" s="13" t="s">
        <v>80</v>
      </c>
      <c r="D57" s="13">
        <v>0</v>
      </c>
      <c r="E57" s="89">
        <v>0</v>
      </c>
    </row>
    <row r="58" spans="2:5" ht="21.95" customHeight="1" x14ac:dyDescent="1.3">
      <c r="B58" s="86" t="s">
        <v>105</v>
      </c>
      <c r="C58" s="14" t="s">
        <v>81</v>
      </c>
      <c r="D58" s="14">
        <v>0</v>
      </c>
      <c r="E58" s="87">
        <v>0</v>
      </c>
    </row>
    <row r="59" spans="2:5" ht="21.95" customHeight="1" x14ac:dyDescent="1.3">
      <c r="B59" s="88" t="s">
        <v>105</v>
      </c>
      <c r="C59" s="13" t="s">
        <v>83</v>
      </c>
      <c r="D59" s="13">
        <v>0.4</v>
      </c>
      <c r="E59" s="89">
        <v>3.45</v>
      </c>
    </row>
    <row r="60" spans="2:5" ht="21.95" customHeight="1" x14ac:dyDescent="1.3">
      <c r="B60" s="86" t="s">
        <v>105</v>
      </c>
      <c r="C60" s="14" t="s">
        <v>85</v>
      </c>
      <c r="D60" s="14">
        <v>0</v>
      </c>
      <c r="E60" s="87">
        <v>0</v>
      </c>
    </row>
    <row r="61" spans="2:5" ht="21.95" customHeight="1" x14ac:dyDescent="1.3">
      <c r="B61" s="88" t="s">
        <v>105</v>
      </c>
      <c r="C61" s="13" t="s">
        <v>87</v>
      </c>
      <c r="D61" s="13">
        <v>0</v>
      </c>
      <c r="E61" s="89">
        <v>0</v>
      </c>
    </row>
    <row r="62" spans="2:5" ht="21.95" customHeight="1" x14ac:dyDescent="1.3">
      <c r="B62" s="86" t="s">
        <v>105</v>
      </c>
      <c r="C62" s="14" t="s">
        <v>89</v>
      </c>
      <c r="D62" s="14">
        <v>0</v>
      </c>
      <c r="E62" s="87">
        <v>0</v>
      </c>
    </row>
    <row r="63" spans="2:5" ht="21.95" customHeight="1" x14ac:dyDescent="1.3">
      <c r="B63" s="88" t="s">
        <v>105</v>
      </c>
      <c r="C63" s="13" t="s">
        <v>91</v>
      </c>
      <c r="D63" s="13">
        <v>0</v>
      </c>
      <c r="E63" s="89">
        <v>0</v>
      </c>
    </row>
    <row r="64" spans="2:5" ht="21.95" customHeight="1" x14ac:dyDescent="1.3">
      <c r="B64" s="86" t="s">
        <v>105</v>
      </c>
      <c r="C64" s="14" t="s">
        <v>92</v>
      </c>
      <c r="D64" s="14">
        <v>0.93</v>
      </c>
      <c r="E64" s="87">
        <v>10.34</v>
      </c>
    </row>
    <row r="65" spans="2:5" ht="21.95" customHeight="1" x14ac:dyDescent="1.3">
      <c r="B65" s="88" t="s">
        <v>105</v>
      </c>
      <c r="C65" s="13" t="s">
        <v>93</v>
      </c>
      <c r="D65" s="13">
        <v>0</v>
      </c>
      <c r="E65" s="89">
        <v>0</v>
      </c>
    </row>
    <row r="66" spans="2:5" ht="21.95" customHeight="1" x14ac:dyDescent="1.3">
      <c r="B66" s="86" t="s">
        <v>105</v>
      </c>
      <c r="C66" s="14" t="s">
        <v>94</v>
      </c>
      <c r="D66" s="14">
        <v>0</v>
      </c>
      <c r="E66" s="87">
        <v>0</v>
      </c>
    </row>
    <row r="67" spans="2:5" ht="21.95" customHeight="1" x14ac:dyDescent="1.3">
      <c r="B67" s="88" t="s">
        <v>105</v>
      </c>
      <c r="C67" s="13" t="s">
        <v>95</v>
      </c>
      <c r="D67" s="13">
        <v>0</v>
      </c>
      <c r="E67" s="89">
        <v>0</v>
      </c>
    </row>
    <row r="68" spans="2:5" ht="21.95" customHeight="1" x14ac:dyDescent="1.3">
      <c r="B68" s="86" t="s">
        <v>105</v>
      </c>
      <c r="C68" s="14" t="s">
        <v>96</v>
      </c>
      <c r="D68" s="14">
        <v>0</v>
      </c>
      <c r="E68" s="87">
        <v>0</v>
      </c>
    </row>
    <row r="69" spans="2:5" ht="21.95" customHeight="1" x14ac:dyDescent="1.3">
      <c r="B69" s="88" t="s">
        <v>105</v>
      </c>
      <c r="C69" s="13" t="s">
        <v>97</v>
      </c>
      <c r="D69" s="13">
        <v>0</v>
      </c>
      <c r="E69" s="89">
        <v>0</v>
      </c>
    </row>
    <row r="70" spans="2:5" ht="21.95" customHeight="1" x14ac:dyDescent="1.3">
      <c r="B70" s="86" t="s">
        <v>105</v>
      </c>
      <c r="C70" s="14" t="s">
        <v>98</v>
      </c>
      <c r="D70" s="14">
        <v>0</v>
      </c>
      <c r="E70" s="87">
        <v>0</v>
      </c>
    </row>
    <row r="71" spans="2:5" ht="21.95" customHeight="1" x14ac:dyDescent="1.3">
      <c r="B71" s="88" t="s">
        <v>105</v>
      </c>
      <c r="C71" s="13" t="s">
        <v>99</v>
      </c>
      <c r="D71" s="13">
        <v>0</v>
      </c>
      <c r="E71" s="89">
        <v>0</v>
      </c>
    </row>
    <row r="72" spans="2:5" ht="21.95" customHeight="1" x14ac:dyDescent="1.3">
      <c r="B72" s="86" t="s">
        <v>105</v>
      </c>
      <c r="C72" s="14" t="s">
        <v>100</v>
      </c>
      <c r="D72" s="14">
        <v>0</v>
      </c>
      <c r="E72" s="87">
        <v>0</v>
      </c>
    </row>
    <row r="73" spans="2:5" ht="21.95" customHeight="1" x14ac:dyDescent="1.3">
      <c r="B73" s="88" t="s">
        <v>105</v>
      </c>
      <c r="C73" s="13" t="s">
        <v>101</v>
      </c>
      <c r="D73" s="13">
        <v>0</v>
      </c>
      <c r="E73" s="89">
        <v>0</v>
      </c>
    </row>
    <row r="74" spans="2:5" ht="21.95" customHeight="1" x14ac:dyDescent="1.3">
      <c r="B74" s="86" t="s">
        <v>105</v>
      </c>
      <c r="C74" s="14" t="s">
        <v>102</v>
      </c>
      <c r="D74" s="14">
        <v>0</v>
      </c>
      <c r="E74" s="87">
        <v>0</v>
      </c>
    </row>
    <row r="75" spans="2:5" ht="21.95" customHeight="1" x14ac:dyDescent="1.3">
      <c r="B75" s="88" t="s">
        <v>105</v>
      </c>
      <c r="C75" s="13" t="s">
        <v>103</v>
      </c>
      <c r="D75" s="13">
        <v>0</v>
      </c>
      <c r="E75" s="89">
        <v>0</v>
      </c>
    </row>
    <row r="76" spans="2:5" ht="21.95" customHeight="1" x14ac:dyDescent="1.3">
      <c r="B76" s="86" t="s">
        <v>105</v>
      </c>
      <c r="C76" s="14" t="s">
        <v>104</v>
      </c>
      <c r="D76" s="14">
        <v>0</v>
      </c>
      <c r="E76" s="87">
        <v>0</v>
      </c>
    </row>
    <row r="77" spans="2:5" ht="21.95" customHeight="1" x14ac:dyDescent="1.3">
      <c r="B77" s="88" t="s">
        <v>135</v>
      </c>
      <c r="C77" s="13" t="s">
        <v>66</v>
      </c>
      <c r="D77" s="13">
        <v>0.44</v>
      </c>
      <c r="E77" s="89">
        <v>3.89</v>
      </c>
    </row>
    <row r="78" spans="2:5" ht="21.95" customHeight="1" x14ac:dyDescent="1.3">
      <c r="B78" s="86" t="s">
        <v>135</v>
      </c>
      <c r="C78" s="14" t="s">
        <v>67</v>
      </c>
      <c r="D78" s="14">
        <v>6.19</v>
      </c>
      <c r="E78" s="87">
        <v>72.62</v>
      </c>
    </row>
    <row r="79" spans="2:5" ht="21.95" customHeight="1" x14ac:dyDescent="1.3">
      <c r="B79" s="88" t="s">
        <v>135</v>
      </c>
      <c r="C79" s="13" t="s">
        <v>68</v>
      </c>
      <c r="D79" s="13">
        <v>0</v>
      </c>
      <c r="E79" s="89">
        <v>0</v>
      </c>
    </row>
    <row r="80" spans="2:5" ht="21.95" customHeight="1" x14ac:dyDescent="1.3">
      <c r="B80" s="86" t="s">
        <v>135</v>
      </c>
      <c r="C80" s="14" t="s">
        <v>69</v>
      </c>
      <c r="D80" s="14">
        <v>0</v>
      </c>
      <c r="E80" s="87">
        <v>0</v>
      </c>
    </row>
    <row r="81" spans="2:5" ht="21.95" customHeight="1" x14ac:dyDescent="1.3">
      <c r="B81" s="88" t="s">
        <v>135</v>
      </c>
      <c r="C81" s="13" t="s">
        <v>70</v>
      </c>
      <c r="D81" s="13">
        <v>0</v>
      </c>
      <c r="E81" s="89">
        <v>0</v>
      </c>
    </row>
    <row r="82" spans="2:5" ht="21.95" customHeight="1" x14ac:dyDescent="1.3">
      <c r="B82" s="86" t="s">
        <v>135</v>
      </c>
      <c r="C82" s="14" t="s">
        <v>71</v>
      </c>
      <c r="D82" s="14">
        <v>0</v>
      </c>
      <c r="E82" s="87">
        <v>0</v>
      </c>
    </row>
    <row r="83" spans="2:5" ht="21.95" customHeight="1" x14ac:dyDescent="1.3">
      <c r="B83" s="88" t="s">
        <v>135</v>
      </c>
      <c r="C83" s="13" t="s">
        <v>72</v>
      </c>
      <c r="D83" s="13">
        <v>0</v>
      </c>
      <c r="E83" s="89">
        <v>0</v>
      </c>
    </row>
    <row r="84" spans="2:5" ht="21.95" customHeight="1" x14ac:dyDescent="1.3">
      <c r="B84" s="86" t="s">
        <v>135</v>
      </c>
      <c r="C84" s="14" t="s">
        <v>73</v>
      </c>
      <c r="D84" s="14">
        <v>0</v>
      </c>
      <c r="E84" s="87">
        <v>0</v>
      </c>
    </row>
    <row r="85" spans="2:5" ht="21.95" customHeight="1" x14ac:dyDescent="1.3">
      <c r="B85" s="88" t="s">
        <v>135</v>
      </c>
      <c r="C85" s="13" t="s">
        <v>74</v>
      </c>
      <c r="D85" s="13">
        <v>0</v>
      </c>
      <c r="E85" s="89">
        <v>0</v>
      </c>
    </row>
    <row r="86" spans="2:5" ht="21.95" customHeight="1" x14ac:dyDescent="1.3">
      <c r="B86" s="86" t="s">
        <v>135</v>
      </c>
      <c r="C86" s="14" t="s">
        <v>75</v>
      </c>
      <c r="D86" s="14">
        <v>0</v>
      </c>
      <c r="E86" s="87">
        <v>0</v>
      </c>
    </row>
    <row r="87" spans="2:5" ht="21.95" customHeight="1" x14ac:dyDescent="1.3">
      <c r="B87" s="88" t="s">
        <v>135</v>
      </c>
      <c r="C87" s="13" t="s">
        <v>76</v>
      </c>
      <c r="D87" s="13">
        <v>0</v>
      </c>
      <c r="E87" s="89">
        <v>0</v>
      </c>
    </row>
    <row r="88" spans="2:5" ht="21.95" customHeight="1" x14ac:dyDescent="1.3">
      <c r="B88" s="86" t="s">
        <v>135</v>
      </c>
      <c r="C88" s="14" t="s">
        <v>77</v>
      </c>
      <c r="D88" s="14">
        <v>0</v>
      </c>
      <c r="E88" s="87">
        <v>0</v>
      </c>
    </row>
    <row r="89" spans="2:5" ht="21.95" customHeight="1" x14ac:dyDescent="1.3">
      <c r="B89" s="88" t="s">
        <v>135</v>
      </c>
      <c r="C89" s="13" t="s">
        <v>78</v>
      </c>
      <c r="D89" s="13">
        <v>0</v>
      </c>
      <c r="E89" s="89">
        <v>0</v>
      </c>
    </row>
    <row r="90" spans="2:5" ht="21.95" customHeight="1" x14ac:dyDescent="1.3">
      <c r="B90" s="86" t="s">
        <v>135</v>
      </c>
      <c r="C90" s="14" t="s">
        <v>79</v>
      </c>
      <c r="D90" s="14">
        <v>0</v>
      </c>
      <c r="E90" s="87">
        <v>0</v>
      </c>
    </row>
    <row r="91" spans="2:5" ht="21.95" customHeight="1" x14ac:dyDescent="1.3">
      <c r="B91" s="88" t="s">
        <v>135</v>
      </c>
      <c r="C91" s="13" t="s">
        <v>80</v>
      </c>
      <c r="D91" s="13">
        <v>0</v>
      </c>
      <c r="E91" s="89">
        <v>0</v>
      </c>
    </row>
    <row r="92" spans="2:5" ht="21.95" customHeight="1" x14ac:dyDescent="1.3">
      <c r="B92" s="86" t="s">
        <v>135</v>
      </c>
      <c r="C92" s="14" t="s">
        <v>81</v>
      </c>
      <c r="D92" s="14">
        <v>0</v>
      </c>
      <c r="E92" s="87">
        <v>0</v>
      </c>
    </row>
    <row r="93" spans="2:5" ht="21.95" customHeight="1" x14ac:dyDescent="1.3">
      <c r="B93" s="88" t="s">
        <v>135</v>
      </c>
      <c r="C93" s="13" t="s">
        <v>83</v>
      </c>
      <c r="D93" s="13">
        <v>0.19</v>
      </c>
      <c r="E93" s="89">
        <v>1.74</v>
      </c>
    </row>
    <row r="94" spans="2:5" ht="21.95" customHeight="1" x14ac:dyDescent="1.3">
      <c r="B94" s="86" t="s">
        <v>135</v>
      </c>
      <c r="C94" s="14" t="s">
        <v>85</v>
      </c>
      <c r="D94" s="14">
        <v>0</v>
      </c>
      <c r="E94" s="87">
        <v>0</v>
      </c>
    </row>
    <row r="95" spans="2:5" ht="21.95" customHeight="1" x14ac:dyDescent="1.3">
      <c r="B95" s="88" t="s">
        <v>135</v>
      </c>
      <c r="C95" s="13" t="s">
        <v>87</v>
      </c>
      <c r="D95" s="13">
        <v>0</v>
      </c>
      <c r="E95" s="89">
        <v>0</v>
      </c>
    </row>
    <row r="96" spans="2:5" ht="21.95" customHeight="1" x14ac:dyDescent="1.3">
      <c r="B96" s="86" t="s">
        <v>135</v>
      </c>
      <c r="C96" s="14" t="s">
        <v>89</v>
      </c>
      <c r="D96" s="14">
        <v>0</v>
      </c>
      <c r="E96" s="87">
        <v>0</v>
      </c>
    </row>
    <row r="97" spans="2:5" ht="21.95" customHeight="1" x14ac:dyDescent="1.3">
      <c r="B97" s="88" t="s">
        <v>135</v>
      </c>
      <c r="C97" s="13" t="s">
        <v>91</v>
      </c>
      <c r="D97" s="13">
        <v>0</v>
      </c>
      <c r="E97" s="89">
        <v>0</v>
      </c>
    </row>
    <row r="98" spans="2:5" ht="21.95" customHeight="1" x14ac:dyDescent="1.3">
      <c r="B98" s="86" t="s">
        <v>135</v>
      </c>
      <c r="C98" s="14" t="s">
        <v>92</v>
      </c>
      <c r="D98" s="14">
        <v>1.36</v>
      </c>
      <c r="E98" s="87">
        <v>17.3</v>
      </c>
    </row>
    <row r="99" spans="2:5" ht="21.95" customHeight="1" x14ac:dyDescent="1.3">
      <c r="B99" s="88" t="s">
        <v>135</v>
      </c>
      <c r="C99" s="13" t="s">
        <v>93</v>
      </c>
      <c r="D99" s="13">
        <v>0</v>
      </c>
      <c r="E99" s="89">
        <v>0</v>
      </c>
    </row>
    <row r="100" spans="2:5" ht="21.95" customHeight="1" x14ac:dyDescent="1.3">
      <c r="B100" s="86" t="s">
        <v>135</v>
      </c>
      <c r="C100" s="14" t="s">
        <v>94</v>
      </c>
      <c r="D100" s="14">
        <v>0</v>
      </c>
      <c r="E100" s="87">
        <v>0</v>
      </c>
    </row>
    <row r="101" spans="2:5" ht="21.95" customHeight="1" x14ac:dyDescent="1.3">
      <c r="B101" s="88" t="s">
        <v>135</v>
      </c>
      <c r="C101" s="13" t="s">
        <v>95</v>
      </c>
      <c r="D101" s="13">
        <v>0</v>
      </c>
      <c r="E101" s="89">
        <v>0</v>
      </c>
    </row>
    <row r="102" spans="2:5" ht="21.95" customHeight="1" x14ac:dyDescent="1.3">
      <c r="B102" s="86" t="s">
        <v>135</v>
      </c>
      <c r="C102" s="14" t="s">
        <v>96</v>
      </c>
      <c r="D102" s="14">
        <v>0</v>
      </c>
      <c r="E102" s="87">
        <v>0</v>
      </c>
    </row>
    <row r="103" spans="2:5" ht="21.95" customHeight="1" x14ac:dyDescent="1.3">
      <c r="B103" s="88" t="s">
        <v>135</v>
      </c>
      <c r="C103" s="13" t="s">
        <v>97</v>
      </c>
      <c r="D103" s="13">
        <v>0</v>
      </c>
      <c r="E103" s="89">
        <v>0</v>
      </c>
    </row>
    <row r="104" spans="2:5" ht="21.95" customHeight="1" x14ac:dyDescent="1.3">
      <c r="B104" s="86" t="s">
        <v>135</v>
      </c>
      <c r="C104" s="14" t="s">
        <v>98</v>
      </c>
      <c r="D104" s="14">
        <v>0</v>
      </c>
      <c r="E104" s="87">
        <v>0</v>
      </c>
    </row>
    <row r="105" spans="2:5" ht="21.95" customHeight="1" x14ac:dyDescent="1.3">
      <c r="B105" s="88" t="s">
        <v>135</v>
      </c>
      <c r="C105" s="13" t="s">
        <v>99</v>
      </c>
      <c r="D105" s="13">
        <v>0</v>
      </c>
      <c r="E105" s="89">
        <v>0</v>
      </c>
    </row>
    <row r="106" spans="2:5" ht="21.95" customHeight="1" x14ac:dyDescent="1.3">
      <c r="B106" s="86" t="s">
        <v>135</v>
      </c>
      <c r="C106" s="14" t="s">
        <v>100</v>
      </c>
      <c r="D106" s="14">
        <v>0</v>
      </c>
      <c r="E106" s="87">
        <v>0</v>
      </c>
    </row>
    <row r="107" spans="2:5" ht="21.95" customHeight="1" x14ac:dyDescent="1.3">
      <c r="B107" s="88" t="s">
        <v>135</v>
      </c>
      <c r="C107" s="13" t="s">
        <v>101</v>
      </c>
      <c r="D107" s="13">
        <v>0</v>
      </c>
      <c r="E107" s="89">
        <v>0</v>
      </c>
    </row>
    <row r="108" spans="2:5" ht="21.95" customHeight="1" x14ac:dyDescent="1.3">
      <c r="B108" s="86" t="s">
        <v>135</v>
      </c>
      <c r="C108" s="14" t="s">
        <v>102</v>
      </c>
      <c r="D108" s="14">
        <v>0</v>
      </c>
      <c r="E108" s="87">
        <v>0</v>
      </c>
    </row>
    <row r="109" spans="2:5" ht="21.95" customHeight="1" x14ac:dyDescent="1.3">
      <c r="B109" s="88" t="s">
        <v>135</v>
      </c>
      <c r="C109" s="13" t="s">
        <v>103</v>
      </c>
      <c r="D109" s="13">
        <v>0</v>
      </c>
      <c r="E109" s="89">
        <v>0</v>
      </c>
    </row>
    <row r="110" spans="2:5" ht="21.95" customHeight="1" thickBot="1" x14ac:dyDescent="1.35">
      <c r="B110" s="90" t="s">
        <v>135</v>
      </c>
      <c r="C110" s="91" t="s">
        <v>104</v>
      </c>
      <c r="D110" s="91">
        <v>0</v>
      </c>
      <c r="E110" s="92">
        <v>0</v>
      </c>
    </row>
  </sheetData>
  <mergeCells count="1">
    <mergeCell ref="A3:C3"/>
  </mergeCells>
  <hyperlinks>
    <hyperlink ref="A3" location="Contents!A1" display="Return to: Main Menu" xr:uid="{8C04039B-BA93-4CA0-A8AA-E549A0E3C643}"/>
  </hyperlinks>
  <pageMargins left="0.7" right="0.7" top="0.75" bottom="0.75" header="0.3" footer="0.3"/>
  <drawing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C3AE3-CF0B-4777-95A3-D819689C08F7}">
  <sheetPr>
    <tabColor theme="5" tint="-0.249977111117893"/>
  </sheetPr>
  <dimension ref="A1:K9"/>
  <sheetViews>
    <sheetView showGridLines="0" workbookViewId="0">
      <selection activeCell="B7" sqref="B7:D9"/>
    </sheetView>
  </sheetViews>
  <sheetFormatPr defaultRowHeight="14.35" x14ac:dyDescent="0.5"/>
  <cols>
    <col min="2" max="2" width="8.703125" bestFit="1" customWidth="1"/>
    <col min="3" max="3" width="19.29296875" customWidth="1"/>
    <col min="4" max="4" width="14" customWidth="1"/>
    <col min="9" max="9" width="70.703125" customWidth="1"/>
    <col min="11" max="11" width="29.5859375" customWidth="1"/>
  </cols>
  <sheetData>
    <row r="1" spans="1:11" s="29" customFormat="1" ht="84.45" customHeight="1" thickBot="1" x14ac:dyDescent="1.5">
      <c r="A1" s="30"/>
      <c r="B1" s="30"/>
      <c r="C1" s="30"/>
      <c r="D1" s="210"/>
      <c r="E1" s="210"/>
      <c r="F1" s="210"/>
      <c r="G1" s="210"/>
      <c r="H1" s="210"/>
      <c r="I1" s="210"/>
      <c r="J1" s="210"/>
      <c r="K1" s="210"/>
    </row>
    <row r="2" spans="1:11" s="33" customFormat="1" ht="23.7" thickBot="1" x14ac:dyDescent="1.5">
      <c r="A2" s="32"/>
    </row>
    <row r="3" spans="1:11" s="31" customFormat="1" ht="23.35" x14ac:dyDescent="1.45">
      <c r="A3" s="221" t="s">
        <v>28</v>
      </c>
      <c r="B3" s="222"/>
      <c r="C3" s="222"/>
    </row>
    <row r="4" spans="1:11" ht="34.35" x14ac:dyDescent="2.1">
      <c r="A4" s="44" t="s">
        <v>136</v>
      </c>
      <c r="B4" s="1"/>
      <c r="C4" s="1"/>
      <c r="D4" s="1"/>
    </row>
    <row r="5" spans="1:11" ht="21" x14ac:dyDescent="1.3">
      <c r="A5" s="1"/>
      <c r="B5" s="1"/>
      <c r="C5" s="1"/>
      <c r="D5" s="1"/>
    </row>
    <row r="6" spans="1:11" ht="21.35" thickBot="1" x14ac:dyDescent="0.55000000000000004">
      <c r="A6" s="3"/>
      <c r="B6" s="62" t="s">
        <v>122</v>
      </c>
      <c r="C6" s="62" t="s">
        <v>123</v>
      </c>
      <c r="D6" s="62" t="s">
        <v>114</v>
      </c>
    </row>
    <row r="7" spans="1:11" ht="21.95" customHeight="1" x14ac:dyDescent="1.3">
      <c r="A7" s="1"/>
      <c r="B7" s="96" t="s">
        <v>65</v>
      </c>
      <c r="C7" s="41">
        <v>0.26</v>
      </c>
      <c r="D7" s="79">
        <v>2.13</v>
      </c>
    </row>
    <row r="8" spans="1:11" ht="21.95" customHeight="1" x14ac:dyDescent="1.3">
      <c r="A8" s="1"/>
      <c r="B8" s="96" t="s">
        <v>105</v>
      </c>
      <c r="C8" s="11">
        <v>0.17</v>
      </c>
      <c r="D8" s="80">
        <v>1.23</v>
      </c>
    </row>
    <row r="9" spans="1:11" ht="21.95" customHeight="1" thickBot="1" x14ac:dyDescent="1.35">
      <c r="A9" s="1"/>
      <c r="B9" s="96" t="s">
        <v>106</v>
      </c>
      <c r="C9" s="81">
        <v>0.23</v>
      </c>
      <c r="D9" s="82">
        <v>2.2200000000000002</v>
      </c>
    </row>
  </sheetData>
  <mergeCells count="2">
    <mergeCell ref="D1:K1"/>
    <mergeCell ref="A3:C3"/>
  </mergeCells>
  <hyperlinks>
    <hyperlink ref="A3" location="Contents!A1" display="Return to: Main Menu" xr:uid="{41025F8C-FAA3-4B72-B451-BF53FF67940D}"/>
  </hyperlinks>
  <pageMargins left="0.7" right="0.7" top="0.75" bottom="0.75" header="0.3" footer="0.3"/>
  <drawing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3C24B-F4F8-4501-BAF4-E34CFC28B7F1}">
  <sheetPr>
    <tabColor theme="5" tint="0.39997558519241921"/>
  </sheetPr>
  <dimension ref="A1:N28"/>
  <sheetViews>
    <sheetView showGridLines="0" zoomScaleNormal="100" zoomScaleSheetLayoutView="100" workbookViewId="0">
      <selection activeCell="S17" sqref="S17"/>
    </sheetView>
  </sheetViews>
  <sheetFormatPr defaultColWidth="9" defaultRowHeight="21" x14ac:dyDescent="1.3"/>
  <cols>
    <col min="1" max="1" width="43.1171875" style="1" bestFit="1" customWidth="1"/>
    <col min="2" max="2" width="38.41015625" style="1" bestFit="1" customWidth="1"/>
    <col min="3" max="4" width="13.1171875" style="1" customWidth="1"/>
    <col min="5" max="5" width="13.29296875" style="1" customWidth="1"/>
    <col min="6" max="10" width="9" style="1"/>
    <col min="11" max="11" width="29.1171875" style="1" customWidth="1"/>
    <col min="12" max="12" width="15.703125" style="1" bestFit="1" customWidth="1"/>
    <col min="13" max="13" width="16.1171875" style="1" bestFit="1" customWidth="1"/>
    <col min="14" max="14" width="16" style="1" bestFit="1" customWidth="1"/>
    <col min="15" max="16384" width="9" style="1"/>
  </cols>
  <sheetData>
    <row r="1" spans="1:14" s="29" customFormat="1" ht="84.45" customHeight="1" thickBot="1" x14ac:dyDescent="1.5">
      <c r="A1" s="30"/>
      <c r="B1" s="30"/>
      <c r="C1" s="30"/>
      <c r="D1" s="210"/>
      <c r="E1" s="210"/>
      <c r="F1" s="210"/>
      <c r="G1" s="210"/>
      <c r="H1" s="210"/>
      <c r="I1" s="210"/>
      <c r="J1" s="210"/>
      <c r="K1" s="210"/>
    </row>
    <row r="2" spans="1:14" s="33" customFormat="1" ht="23.7" thickBot="1" x14ac:dyDescent="1.5">
      <c r="A2" s="32"/>
    </row>
    <row r="3" spans="1:14" s="31" customFormat="1" ht="23.35" x14ac:dyDescent="1.45">
      <c r="A3" s="221" t="s">
        <v>28</v>
      </c>
      <c r="B3" s="222"/>
      <c r="C3" s="222"/>
    </row>
    <row r="4" spans="1:14" ht="34.35" x14ac:dyDescent="2.1">
      <c r="A4" s="44" t="s">
        <v>137</v>
      </c>
    </row>
    <row r="5" spans="1:14" ht="34.35" x14ac:dyDescent="2.1">
      <c r="A5" s="2"/>
    </row>
    <row r="6" spans="1:14" x14ac:dyDescent="1.3">
      <c r="K6" s="39" t="s">
        <v>34</v>
      </c>
      <c r="L6" s="35" t="s">
        <v>35</v>
      </c>
      <c r="M6" s="35" t="s">
        <v>125</v>
      </c>
      <c r="N6" s="35" t="s">
        <v>37</v>
      </c>
    </row>
    <row r="7" spans="1:14" ht="21.95" customHeight="1" x14ac:dyDescent="1.3">
      <c r="K7" s="1" t="s">
        <v>38</v>
      </c>
      <c r="L7" s="160">
        <v>43.1</v>
      </c>
      <c r="M7" s="160">
        <v>60.3</v>
      </c>
      <c r="N7" s="160">
        <v>77.599999999999994</v>
      </c>
    </row>
    <row r="8" spans="1:14" ht="21.95" customHeight="1" x14ac:dyDescent="1.3">
      <c r="K8" s="1" t="s">
        <v>39</v>
      </c>
      <c r="L8" s="160">
        <v>27.3</v>
      </c>
      <c r="M8" s="160">
        <v>31.2</v>
      </c>
      <c r="N8" s="160">
        <v>35.5</v>
      </c>
    </row>
    <row r="9" spans="1:14" ht="21.95" customHeight="1" x14ac:dyDescent="1.3">
      <c r="K9" s="1" t="s">
        <v>40</v>
      </c>
      <c r="L9" s="160">
        <v>47.4</v>
      </c>
      <c r="M9" s="160">
        <v>63.8</v>
      </c>
      <c r="N9" s="160">
        <v>80.2</v>
      </c>
    </row>
    <row r="10" spans="1:14" ht="21.95" customHeight="1" x14ac:dyDescent="1.3">
      <c r="K10" s="1" t="s">
        <v>41</v>
      </c>
      <c r="L10" s="160">
        <v>5.5</v>
      </c>
      <c r="M10" s="160">
        <v>5.2</v>
      </c>
      <c r="N10" s="160">
        <v>6.8</v>
      </c>
    </row>
    <row r="11" spans="1:14" ht="21.95" customHeight="1" x14ac:dyDescent="1.3">
      <c r="K11" s="1" t="s">
        <v>42</v>
      </c>
      <c r="L11" s="160">
        <v>4.0999999999999996</v>
      </c>
      <c r="M11" s="160">
        <v>5.8</v>
      </c>
      <c r="N11" s="160">
        <v>15.1</v>
      </c>
    </row>
    <row r="12" spans="1:14" ht="21.95" customHeight="1" x14ac:dyDescent="1.3">
      <c r="K12" s="1" t="s">
        <v>43</v>
      </c>
      <c r="L12" s="160">
        <v>3.8</v>
      </c>
      <c r="M12" s="160">
        <v>2.8</v>
      </c>
      <c r="N12" s="160">
        <v>2.2999999999999998</v>
      </c>
    </row>
    <row r="13" spans="1:14" ht="21.95" customHeight="1" x14ac:dyDescent="1.3">
      <c r="K13" s="1" t="s">
        <v>44</v>
      </c>
      <c r="L13" s="160">
        <v>0.9</v>
      </c>
      <c r="M13" s="160">
        <v>3.9</v>
      </c>
      <c r="N13" s="160">
        <v>6.9</v>
      </c>
    </row>
    <row r="14" spans="1:14" ht="21.95" customHeight="1" x14ac:dyDescent="1.3">
      <c r="K14" s="1" t="s">
        <v>45</v>
      </c>
      <c r="L14" s="160">
        <v>35</v>
      </c>
      <c r="M14" s="160">
        <v>29.7</v>
      </c>
      <c r="N14" s="160">
        <v>18.600000000000001</v>
      </c>
    </row>
    <row r="15" spans="1:14" ht="21.95" customHeight="1" x14ac:dyDescent="1.3">
      <c r="K15" s="1" t="s">
        <v>46</v>
      </c>
      <c r="L15" s="160">
        <v>0</v>
      </c>
      <c r="M15" s="160">
        <v>10</v>
      </c>
      <c r="N15" s="160">
        <v>20</v>
      </c>
    </row>
    <row r="16" spans="1:14" ht="21.95" customHeight="1" x14ac:dyDescent="1.3">
      <c r="K16" s="1" t="s">
        <v>47</v>
      </c>
      <c r="L16" s="160">
        <v>29</v>
      </c>
      <c r="M16" s="160">
        <v>47</v>
      </c>
      <c r="N16" s="160">
        <v>47</v>
      </c>
    </row>
    <row r="17" spans="11:14" ht="21.95" customHeight="1" x14ac:dyDescent="1.3">
      <c r="K17" s="1" t="s">
        <v>48</v>
      </c>
      <c r="L17" s="160">
        <v>2.7</v>
      </c>
      <c r="M17" s="160">
        <v>2.7</v>
      </c>
      <c r="N17" s="160">
        <v>2.7</v>
      </c>
    </row>
    <row r="18" spans="11:14" ht="21.95" customHeight="1" x14ac:dyDescent="1.3">
      <c r="K18" s="1" t="s">
        <v>49</v>
      </c>
      <c r="L18" s="160">
        <v>0</v>
      </c>
      <c r="M18" s="160">
        <v>0</v>
      </c>
      <c r="N18" s="160">
        <v>0</v>
      </c>
    </row>
    <row r="19" spans="11:14" ht="21.95" customHeight="1" x14ac:dyDescent="1.3">
      <c r="K19" s="1" t="s">
        <v>50</v>
      </c>
      <c r="L19" s="160">
        <v>11.7</v>
      </c>
      <c r="M19" s="160">
        <v>14.2</v>
      </c>
      <c r="N19" s="160">
        <v>14.2</v>
      </c>
    </row>
    <row r="20" spans="11:14" ht="21.95" customHeight="1" x14ac:dyDescent="1.3">
      <c r="K20" s="1" t="s">
        <v>51</v>
      </c>
      <c r="L20" s="160">
        <v>3.4</v>
      </c>
      <c r="M20" s="160">
        <v>4</v>
      </c>
      <c r="N20" s="160">
        <v>6.6</v>
      </c>
    </row>
    <row r="21" spans="11:14" ht="21.95" customHeight="1" x14ac:dyDescent="1.3">
      <c r="K21" s="1" t="s">
        <v>52</v>
      </c>
      <c r="L21" s="160">
        <v>5.9</v>
      </c>
      <c r="M21" s="160">
        <v>15.5</v>
      </c>
      <c r="N21" s="160">
        <v>30.2</v>
      </c>
    </row>
    <row r="25" spans="11:14" x14ac:dyDescent="1.3">
      <c r="K25" s="36" t="s">
        <v>53</v>
      </c>
      <c r="L25" s="37" t="s">
        <v>54</v>
      </c>
      <c r="M25" s="37" t="s">
        <v>55</v>
      </c>
      <c r="N25" s="37" t="s">
        <v>56</v>
      </c>
    </row>
    <row r="26" spans="11:14" ht="21.95" customHeight="1" x14ac:dyDescent="1.3">
      <c r="K26" s="23" t="s">
        <v>57</v>
      </c>
      <c r="L26" s="24">
        <v>70</v>
      </c>
      <c r="M26" s="24">
        <v>142</v>
      </c>
      <c r="N26" s="25">
        <v>142</v>
      </c>
    </row>
    <row r="27" spans="11:14" ht="21.95" customHeight="1" x14ac:dyDescent="1.3">
      <c r="K27" s="23" t="s">
        <v>58</v>
      </c>
      <c r="L27" s="24">
        <v>28</v>
      </c>
      <c r="M27" s="24">
        <v>28</v>
      </c>
      <c r="N27" s="25">
        <v>28</v>
      </c>
    </row>
    <row r="28" spans="11:14" ht="21.95" customHeight="1" x14ac:dyDescent="1.3">
      <c r="K28" s="23" t="s">
        <v>59</v>
      </c>
      <c r="L28" s="26">
        <v>0</v>
      </c>
      <c r="M28" s="26">
        <v>6000</v>
      </c>
      <c r="N28" s="27">
        <v>16000</v>
      </c>
    </row>
  </sheetData>
  <mergeCells count="2">
    <mergeCell ref="D1:K1"/>
    <mergeCell ref="A3:C3"/>
  </mergeCells>
  <hyperlinks>
    <hyperlink ref="A3" location="Contents!A1" display="Return to: Main Menu" xr:uid="{AD60E836-DAF4-43A3-82EC-E2B584946D15}"/>
  </hyperlinks>
  <pageMargins left="0.7" right="0.7" top="0.75" bottom="0.75" header="0.3" footer="0.3"/>
  <pageSetup paperSize="9" orientation="portrait" r:id="rId1"/>
  <drawing r:id="rId2"/>
  <tableParts count="2">
    <tablePart r:id="rId3"/>
    <tablePart r:id="rId4"/>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78106-C686-45A0-A703-7FA7F4B943FA}">
  <sheetPr>
    <tabColor theme="5" tint="0.39997558519241921"/>
  </sheetPr>
  <dimension ref="A1:K110"/>
  <sheetViews>
    <sheetView showGridLines="0" zoomScaleNormal="100" workbookViewId="0">
      <selection activeCell="B6" sqref="B6"/>
    </sheetView>
  </sheetViews>
  <sheetFormatPr defaultColWidth="9" defaultRowHeight="21" x14ac:dyDescent="1.3"/>
  <cols>
    <col min="1" max="1" width="10.87890625" style="1" customWidth="1"/>
    <col min="2" max="2" width="14" style="1" customWidth="1"/>
    <col min="3" max="3" width="16.1171875" style="1" customWidth="1"/>
    <col min="4" max="5" width="30.1171875" style="1" customWidth="1"/>
    <col min="6" max="6" width="9" style="1" bestFit="1" customWidth="1"/>
    <col min="7" max="7" width="9" style="1" customWidth="1"/>
    <col min="8" max="8" width="9" style="1" bestFit="1" customWidth="1"/>
    <col min="9" max="9" width="9" style="1"/>
    <col min="10" max="10" width="103.41015625" style="1" customWidth="1"/>
    <col min="11" max="11" width="9" style="1" hidden="1" customWidth="1"/>
    <col min="12" max="12" width="93.1171875" style="1" customWidth="1"/>
    <col min="13" max="20" width="9" style="1"/>
    <col min="21" max="21" width="60.703125" style="1" customWidth="1"/>
    <col min="22" max="16384" width="9" style="1"/>
  </cols>
  <sheetData>
    <row r="1" spans="1:11" s="29" customFormat="1" ht="86.1" customHeight="1" thickBot="1" x14ac:dyDescent="1.5">
      <c r="A1" s="30"/>
      <c r="B1" s="30"/>
      <c r="C1" s="30"/>
      <c r="D1" s="134"/>
      <c r="E1" s="134"/>
      <c r="F1" s="134"/>
      <c r="G1" s="134"/>
      <c r="H1" s="134"/>
      <c r="I1" s="134"/>
      <c r="J1" s="135"/>
      <c r="K1" s="134"/>
    </row>
    <row r="2" spans="1:11" s="33" customFormat="1" ht="23.7" thickBot="1" x14ac:dyDescent="1.5">
      <c r="A2" s="32"/>
    </row>
    <row r="3" spans="1:11" s="31" customFormat="1" ht="23.35" x14ac:dyDescent="1.45">
      <c r="A3" s="221" t="s">
        <v>28</v>
      </c>
      <c r="B3" s="222"/>
      <c r="C3" s="222"/>
    </row>
    <row r="4" spans="1:11" ht="34.35" x14ac:dyDescent="2.1">
      <c r="A4" s="44" t="s">
        <v>138</v>
      </c>
    </row>
    <row r="5" spans="1:11" x14ac:dyDescent="1.3">
      <c r="A5" s="181" t="s">
        <v>127</v>
      </c>
      <c r="B5" s="1" t="s">
        <v>128</v>
      </c>
    </row>
    <row r="6" spans="1:11" x14ac:dyDescent="1.3">
      <c r="A6" s="181"/>
    </row>
    <row r="7" spans="1:11" ht="34.35" x14ac:dyDescent="2.1">
      <c r="A7" s="5"/>
    </row>
    <row r="8" spans="1:11" s="4" customFormat="1" ht="46.35" customHeight="1" thickBot="1" x14ac:dyDescent="0.55000000000000004">
      <c r="B8" s="62" t="s">
        <v>61</v>
      </c>
      <c r="C8" s="62" t="s">
        <v>62</v>
      </c>
      <c r="D8" s="62" t="s">
        <v>129</v>
      </c>
      <c r="E8" s="62" t="s">
        <v>130</v>
      </c>
    </row>
    <row r="9" spans="1:11" ht="21.95" customHeight="1" x14ac:dyDescent="1.3">
      <c r="B9" s="97" t="s">
        <v>65</v>
      </c>
      <c r="C9" s="98" t="s">
        <v>66</v>
      </c>
      <c r="D9" s="98">
        <v>4.09</v>
      </c>
      <c r="E9" s="99">
        <v>35.35</v>
      </c>
    </row>
    <row r="10" spans="1:11" ht="21.95" customHeight="1" x14ac:dyDescent="1.3">
      <c r="B10" s="100" t="s">
        <v>65</v>
      </c>
      <c r="C10" s="65" t="s">
        <v>67</v>
      </c>
      <c r="D10" s="65">
        <v>4.82</v>
      </c>
      <c r="E10" s="101">
        <v>36.880000000000003</v>
      </c>
    </row>
    <row r="11" spans="1:11" ht="21.95" customHeight="1" x14ac:dyDescent="1.3">
      <c r="B11" s="102" t="s">
        <v>65</v>
      </c>
      <c r="C11" s="64" t="s">
        <v>68</v>
      </c>
      <c r="D11" s="64">
        <v>0</v>
      </c>
      <c r="E11" s="103">
        <v>0</v>
      </c>
    </row>
    <row r="12" spans="1:11" ht="21.95" customHeight="1" x14ac:dyDescent="1.3">
      <c r="B12" s="100" t="s">
        <v>65</v>
      </c>
      <c r="C12" s="65" t="s">
        <v>69</v>
      </c>
      <c r="D12" s="65">
        <v>0</v>
      </c>
      <c r="E12" s="101">
        <v>0</v>
      </c>
    </row>
    <row r="13" spans="1:11" ht="21.95" customHeight="1" x14ac:dyDescent="1.3">
      <c r="B13" s="102" t="s">
        <v>65</v>
      </c>
      <c r="C13" s="64" t="s">
        <v>70</v>
      </c>
      <c r="D13" s="64">
        <v>0</v>
      </c>
      <c r="E13" s="103">
        <v>0</v>
      </c>
    </row>
    <row r="14" spans="1:11" ht="21.95" customHeight="1" x14ac:dyDescent="1.3">
      <c r="B14" s="100" t="s">
        <v>65</v>
      </c>
      <c r="C14" s="65" t="s">
        <v>71</v>
      </c>
      <c r="D14" s="65">
        <v>0</v>
      </c>
      <c r="E14" s="101">
        <v>0</v>
      </c>
    </row>
    <row r="15" spans="1:11" ht="21.95" customHeight="1" x14ac:dyDescent="1.3">
      <c r="B15" s="102" t="s">
        <v>65</v>
      </c>
      <c r="C15" s="64" t="s">
        <v>72</v>
      </c>
      <c r="D15" s="64">
        <v>0</v>
      </c>
      <c r="E15" s="103">
        <v>0</v>
      </c>
    </row>
    <row r="16" spans="1:11" ht="21.95" customHeight="1" x14ac:dyDescent="1.3">
      <c r="B16" s="100" t="s">
        <v>65</v>
      </c>
      <c r="C16" s="65" t="s">
        <v>73</v>
      </c>
      <c r="D16" s="65">
        <v>0</v>
      </c>
      <c r="E16" s="101">
        <v>0</v>
      </c>
    </row>
    <row r="17" spans="2:5" ht="21.95" customHeight="1" x14ac:dyDescent="1.3">
      <c r="B17" s="102" t="s">
        <v>65</v>
      </c>
      <c r="C17" s="64" t="s">
        <v>74</v>
      </c>
      <c r="D17" s="64">
        <v>0</v>
      </c>
      <c r="E17" s="103">
        <v>0</v>
      </c>
    </row>
    <row r="18" spans="2:5" ht="21.95" customHeight="1" x14ac:dyDescent="1.3">
      <c r="B18" s="100" t="s">
        <v>65</v>
      </c>
      <c r="C18" s="65" t="s">
        <v>75</v>
      </c>
      <c r="D18" s="65">
        <v>0</v>
      </c>
      <c r="E18" s="101">
        <v>0</v>
      </c>
    </row>
    <row r="19" spans="2:5" ht="21.95" customHeight="1" x14ac:dyDescent="1.3">
      <c r="B19" s="102" t="s">
        <v>65</v>
      </c>
      <c r="C19" s="64" t="s">
        <v>76</v>
      </c>
      <c r="D19" s="64">
        <v>0</v>
      </c>
      <c r="E19" s="103">
        <v>0</v>
      </c>
    </row>
    <row r="20" spans="2:5" ht="21.95" customHeight="1" x14ac:dyDescent="1.3">
      <c r="B20" s="100" t="s">
        <v>65</v>
      </c>
      <c r="C20" s="65" t="s">
        <v>77</v>
      </c>
      <c r="D20" s="65">
        <v>0</v>
      </c>
      <c r="E20" s="101">
        <v>0</v>
      </c>
    </row>
    <row r="21" spans="2:5" ht="21.95" customHeight="1" x14ac:dyDescent="1.3">
      <c r="B21" s="102" t="s">
        <v>65</v>
      </c>
      <c r="C21" s="64" t="s">
        <v>78</v>
      </c>
      <c r="D21" s="64">
        <v>0.02</v>
      </c>
      <c r="E21" s="103">
        <v>0.09</v>
      </c>
    </row>
    <row r="22" spans="2:5" ht="21.95" customHeight="1" x14ac:dyDescent="1.3">
      <c r="B22" s="100" t="s">
        <v>65</v>
      </c>
      <c r="C22" s="65" t="s">
        <v>79</v>
      </c>
      <c r="D22" s="65">
        <v>0</v>
      </c>
      <c r="E22" s="101">
        <v>0</v>
      </c>
    </row>
    <row r="23" spans="2:5" ht="21.95" customHeight="1" x14ac:dyDescent="1.3">
      <c r="B23" s="102" t="s">
        <v>65</v>
      </c>
      <c r="C23" s="64" t="s">
        <v>80</v>
      </c>
      <c r="D23" s="64">
        <v>0</v>
      </c>
      <c r="E23" s="103">
        <v>0</v>
      </c>
    </row>
    <row r="24" spans="2:5" ht="21.95" customHeight="1" x14ac:dyDescent="1.3">
      <c r="B24" s="100" t="s">
        <v>65</v>
      </c>
      <c r="C24" s="65" t="s">
        <v>81</v>
      </c>
      <c r="D24" s="65">
        <v>0</v>
      </c>
      <c r="E24" s="101">
        <v>0</v>
      </c>
    </row>
    <row r="25" spans="2:5" ht="21.95" customHeight="1" x14ac:dyDescent="1.3">
      <c r="B25" s="102" t="s">
        <v>65</v>
      </c>
      <c r="C25" s="64" t="s">
        <v>83</v>
      </c>
      <c r="D25" s="64">
        <v>0</v>
      </c>
      <c r="E25" s="103">
        <v>0</v>
      </c>
    </row>
    <row r="26" spans="2:5" ht="21.95" customHeight="1" x14ac:dyDescent="1.3">
      <c r="B26" s="100" t="s">
        <v>65</v>
      </c>
      <c r="C26" s="65" t="s">
        <v>85</v>
      </c>
      <c r="D26" s="65">
        <v>0</v>
      </c>
      <c r="E26" s="101">
        <v>0</v>
      </c>
    </row>
    <row r="27" spans="2:5" ht="21.95" customHeight="1" x14ac:dyDescent="1.3">
      <c r="B27" s="102" t="s">
        <v>65</v>
      </c>
      <c r="C27" s="64" t="s">
        <v>87</v>
      </c>
      <c r="D27" s="64">
        <v>0</v>
      </c>
      <c r="E27" s="103">
        <v>0</v>
      </c>
    </row>
    <row r="28" spans="2:5" ht="21.95" customHeight="1" x14ac:dyDescent="1.3">
      <c r="B28" s="100" t="s">
        <v>65</v>
      </c>
      <c r="C28" s="65" t="s">
        <v>89</v>
      </c>
      <c r="D28" s="65">
        <v>0</v>
      </c>
      <c r="E28" s="101">
        <v>0</v>
      </c>
    </row>
    <row r="29" spans="2:5" ht="21.95" customHeight="1" x14ac:dyDescent="1.3">
      <c r="B29" s="102" t="s">
        <v>65</v>
      </c>
      <c r="C29" s="64" t="s">
        <v>91</v>
      </c>
      <c r="D29" s="64">
        <v>0</v>
      </c>
      <c r="E29" s="103">
        <v>0</v>
      </c>
    </row>
    <row r="30" spans="2:5" ht="21.95" customHeight="1" x14ac:dyDescent="1.3">
      <c r="B30" s="100" t="s">
        <v>65</v>
      </c>
      <c r="C30" s="65" t="s">
        <v>92</v>
      </c>
      <c r="D30" s="65">
        <v>0</v>
      </c>
      <c r="E30" s="101">
        <v>0</v>
      </c>
    </row>
    <row r="31" spans="2:5" ht="21.95" customHeight="1" x14ac:dyDescent="1.3">
      <c r="B31" s="102" t="s">
        <v>65</v>
      </c>
      <c r="C31" s="64" t="s">
        <v>93</v>
      </c>
      <c r="D31" s="64">
        <v>0</v>
      </c>
      <c r="E31" s="103">
        <v>0</v>
      </c>
    </row>
    <row r="32" spans="2:5" ht="21.95" customHeight="1" x14ac:dyDescent="1.3">
      <c r="B32" s="100" t="s">
        <v>65</v>
      </c>
      <c r="C32" s="65" t="s">
        <v>94</v>
      </c>
      <c r="D32" s="65">
        <v>0</v>
      </c>
      <c r="E32" s="101">
        <v>0</v>
      </c>
    </row>
    <row r="33" spans="2:5" ht="21.95" customHeight="1" x14ac:dyDescent="1.3">
      <c r="B33" s="102" t="s">
        <v>65</v>
      </c>
      <c r="C33" s="64" t="s">
        <v>95</v>
      </c>
      <c r="D33" s="64">
        <v>0</v>
      </c>
      <c r="E33" s="103">
        <v>0</v>
      </c>
    </row>
    <row r="34" spans="2:5" ht="21.95" customHeight="1" x14ac:dyDescent="1.3">
      <c r="B34" s="100" t="s">
        <v>65</v>
      </c>
      <c r="C34" s="65" t="s">
        <v>96</v>
      </c>
      <c r="D34" s="65">
        <v>0</v>
      </c>
      <c r="E34" s="101">
        <v>0</v>
      </c>
    </row>
    <row r="35" spans="2:5" ht="21.95" customHeight="1" x14ac:dyDescent="1.3">
      <c r="B35" s="102" t="s">
        <v>65</v>
      </c>
      <c r="C35" s="64" t="s">
        <v>97</v>
      </c>
      <c r="D35" s="64">
        <v>0</v>
      </c>
      <c r="E35" s="103">
        <v>0</v>
      </c>
    </row>
    <row r="36" spans="2:5" ht="21.95" customHeight="1" x14ac:dyDescent="1.3">
      <c r="B36" s="100" t="s">
        <v>65</v>
      </c>
      <c r="C36" s="65" t="s">
        <v>98</v>
      </c>
      <c r="D36" s="65">
        <v>0.05</v>
      </c>
      <c r="E36" s="101">
        <v>0.17</v>
      </c>
    </row>
    <row r="37" spans="2:5" ht="21.95" customHeight="1" x14ac:dyDescent="1.3">
      <c r="B37" s="102" t="s">
        <v>65</v>
      </c>
      <c r="C37" s="64" t="s">
        <v>99</v>
      </c>
      <c r="D37" s="64">
        <v>0</v>
      </c>
      <c r="E37" s="103">
        <v>0</v>
      </c>
    </row>
    <row r="38" spans="2:5" ht="21.95" customHeight="1" x14ac:dyDescent="1.3">
      <c r="B38" s="100" t="s">
        <v>65</v>
      </c>
      <c r="C38" s="65" t="s">
        <v>100</v>
      </c>
      <c r="D38" s="65">
        <v>0</v>
      </c>
      <c r="E38" s="101">
        <v>0</v>
      </c>
    </row>
    <row r="39" spans="2:5" ht="21.95" customHeight="1" x14ac:dyDescent="1.3">
      <c r="B39" s="102" t="s">
        <v>65</v>
      </c>
      <c r="C39" s="64" t="s">
        <v>101</v>
      </c>
      <c r="D39" s="64">
        <v>0</v>
      </c>
      <c r="E39" s="103">
        <v>0</v>
      </c>
    </row>
    <row r="40" spans="2:5" ht="21.95" customHeight="1" x14ac:dyDescent="1.3">
      <c r="B40" s="100" t="s">
        <v>65</v>
      </c>
      <c r="C40" s="65" t="s">
        <v>102</v>
      </c>
      <c r="D40" s="65">
        <v>0</v>
      </c>
      <c r="E40" s="101">
        <v>0</v>
      </c>
    </row>
    <row r="41" spans="2:5" ht="21.95" customHeight="1" x14ac:dyDescent="1.3">
      <c r="B41" s="102" t="s">
        <v>65</v>
      </c>
      <c r="C41" s="64" t="s">
        <v>103</v>
      </c>
      <c r="D41" s="64">
        <v>0</v>
      </c>
      <c r="E41" s="103">
        <v>0</v>
      </c>
    </row>
    <row r="42" spans="2:5" ht="21.95" customHeight="1" x14ac:dyDescent="1.3">
      <c r="B42" s="100" t="s">
        <v>65</v>
      </c>
      <c r="C42" s="65" t="s">
        <v>104</v>
      </c>
      <c r="D42" s="65">
        <v>0</v>
      </c>
      <c r="E42" s="101">
        <v>0</v>
      </c>
    </row>
    <row r="43" spans="2:5" ht="21.95" customHeight="1" x14ac:dyDescent="1.3">
      <c r="B43" s="102" t="s">
        <v>105</v>
      </c>
      <c r="C43" s="64" t="s">
        <v>66</v>
      </c>
      <c r="D43" s="64">
        <v>0.14000000000000001</v>
      </c>
      <c r="E43" s="103">
        <v>0.67</v>
      </c>
    </row>
    <row r="44" spans="2:5" ht="21.95" customHeight="1" x14ac:dyDescent="1.3">
      <c r="B44" s="100" t="s">
        <v>105</v>
      </c>
      <c r="C44" s="65" t="s">
        <v>67</v>
      </c>
      <c r="D44" s="65">
        <v>5.59</v>
      </c>
      <c r="E44" s="101">
        <v>40.46</v>
      </c>
    </row>
    <row r="45" spans="2:5" ht="21.95" customHeight="1" x14ac:dyDescent="1.3">
      <c r="B45" s="102" t="s">
        <v>105</v>
      </c>
      <c r="C45" s="64" t="s">
        <v>68</v>
      </c>
      <c r="D45" s="64">
        <v>0</v>
      </c>
      <c r="E45" s="103">
        <v>0</v>
      </c>
    </row>
    <row r="46" spans="2:5" ht="21.95" customHeight="1" x14ac:dyDescent="1.3">
      <c r="B46" s="100" t="s">
        <v>105</v>
      </c>
      <c r="C46" s="65" t="s">
        <v>69</v>
      </c>
      <c r="D46" s="65">
        <v>0</v>
      </c>
      <c r="E46" s="101">
        <v>0</v>
      </c>
    </row>
    <row r="47" spans="2:5" ht="21.95" customHeight="1" x14ac:dyDescent="1.3">
      <c r="B47" s="102" t="s">
        <v>105</v>
      </c>
      <c r="C47" s="64" t="s">
        <v>70</v>
      </c>
      <c r="D47" s="64">
        <v>0</v>
      </c>
      <c r="E47" s="103">
        <v>0</v>
      </c>
    </row>
    <row r="48" spans="2:5" ht="21.95" customHeight="1" x14ac:dyDescent="1.3">
      <c r="B48" s="100" t="s">
        <v>105</v>
      </c>
      <c r="C48" s="65" t="s">
        <v>71</v>
      </c>
      <c r="D48" s="65">
        <v>0</v>
      </c>
      <c r="E48" s="101">
        <v>0</v>
      </c>
    </row>
    <row r="49" spans="2:5" ht="21.95" customHeight="1" x14ac:dyDescent="1.3">
      <c r="B49" s="102" t="s">
        <v>105</v>
      </c>
      <c r="C49" s="64" t="s">
        <v>72</v>
      </c>
      <c r="D49" s="64">
        <v>0</v>
      </c>
      <c r="E49" s="103">
        <v>0</v>
      </c>
    </row>
    <row r="50" spans="2:5" ht="21.95" customHeight="1" x14ac:dyDescent="1.3">
      <c r="B50" s="100" t="s">
        <v>105</v>
      </c>
      <c r="C50" s="65" t="s">
        <v>73</v>
      </c>
      <c r="D50" s="65">
        <v>0</v>
      </c>
      <c r="E50" s="101">
        <v>0</v>
      </c>
    </row>
    <row r="51" spans="2:5" ht="21.95" customHeight="1" x14ac:dyDescent="1.3">
      <c r="B51" s="102" t="s">
        <v>105</v>
      </c>
      <c r="C51" s="64" t="s">
        <v>74</v>
      </c>
      <c r="D51" s="64">
        <v>0</v>
      </c>
      <c r="E51" s="103">
        <v>0</v>
      </c>
    </row>
    <row r="52" spans="2:5" ht="21.95" customHeight="1" x14ac:dyDescent="1.3">
      <c r="B52" s="100" t="s">
        <v>105</v>
      </c>
      <c r="C52" s="65" t="s">
        <v>75</v>
      </c>
      <c r="D52" s="65">
        <v>0</v>
      </c>
      <c r="E52" s="101">
        <v>0</v>
      </c>
    </row>
    <row r="53" spans="2:5" ht="21.95" customHeight="1" x14ac:dyDescent="1.3">
      <c r="B53" s="102" t="s">
        <v>105</v>
      </c>
      <c r="C53" s="64" t="s">
        <v>76</v>
      </c>
      <c r="D53" s="64">
        <v>0</v>
      </c>
      <c r="E53" s="103">
        <v>0</v>
      </c>
    </row>
    <row r="54" spans="2:5" ht="21.95" customHeight="1" x14ac:dyDescent="1.3">
      <c r="B54" s="100" t="s">
        <v>105</v>
      </c>
      <c r="C54" s="65" t="s">
        <v>77</v>
      </c>
      <c r="D54" s="65">
        <v>0</v>
      </c>
      <c r="E54" s="101">
        <v>0</v>
      </c>
    </row>
    <row r="55" spans="2:5" ht="21.95" customHeight="1" x14ac:dyDescent="1.3">
      <c r="B55" s="102" t="s">
        <v>105</v>
      </c>
      <c r="C55" s="64" t="s">
        <v>78</v>
      </c>
      <c r="D55" s="64">
        <v>0</v>
      </c>
      <c r="E55" s="103">
        <v>0</v>
      </c>
    </row>
    <row r="56" spans="2:5" ht="21.95" customHeight="1" x14ac:dyDescent="1.3">
      <c r="B56" s="100" t="s">
        <v>105</v>
      </c>
      <c r="C56" s="65" t="s">
        <v>79</v>
      </c>
      <c r="D56" s="65">
        <v>0</v>
      </c>
      <c r="E56" s="101">
        <v>0</v>
      </c>
    </row>
    <row r="57" spans="2:5" ht="21.95" customHeight="1" x14ac:dyDescent="1.3">
      <c r="B57" s="102" t="s">
        <v>105</v>
      </c>
      <c r="C57" s="64" t="s">
        <v>80</v>
      </c>
      <c r="D57" s="64">
        <v>0</v>
      </c>
      <c r="E57" s="103">
        <v>0</v>
      </c>
    </row>
    <row r="58" spans="2:5" ht="21.95" customHeight="1" x14ac:dyDescent="1.3">
      <c r="B58" s="100" t="s">
        <v>105</v>
      </c>
      <c r="C58" s="65" t="s">
        <v>81</v>
      </c>
      <c r="D58" s="65">
        <v>0</v>
      </c>
      <c r="E58" s="101">
        <v>0</v>
      </c>
    </row>
    <row r="59" spans="2:5" ht="21.95" customHeight="1" x14ac:dyDescent="1.3">
      <c r="B59" s="102" t="s">
        <v>105</v>
      </c>
      <c r="C59" s="64" t="s">
        <v>83</v>
      </c>
      <c r="D59" s="64">
        <v>0.13</v>
      </c>
      <c r="E59" s="103">
        <v>0.63</v>
      </c>
    </row>
    <row r="60" spans="2:5" ht="21.95" customHeight="1" x14ac:dyDescent="1.3">
      <c r="B60" s="100" t="s">
        <v>105</v>
      </c>
      <c r="C60" s="65" t="s">
        <v>85</v>
      </c>
      <c r="D60" s="65">
        <v>0</v>
      </c>
      <c r="E60" s="101">
        <v>0</v>
      </c>
    </row>
    <row r="61" spans="2:5" ht="21.95" customHeight="1" x14ac:dyDescent="1.3">
      <c r="B61" s="102" t="s">
        <v>105</v>
      </c>
      <c r="C61" s="64" t="s">
        <v>87</v>
      </c>
      <c r="D61" s="64">
        <v>0</v>
      </c>
      <c r="E61" s="103">
        <v>0</v>
      </c>
    </row>
    <row r="62" spans="2:5" ht="21.95" customHeight="1" x14ac:dyDescent="1.3">
      <c r="B62" s="100" t="s">
        <v>105</v>
      </c>
      <c r="C62" s="65" t="s">
        <v>89</v>
      </c>
      <c r="D62" s="65">
        <v>0</v>
      </c>
      <c r="E62" s="101">
        <v>0</v>
      </c>
    </row>
    <row r="63" spans="2:5" ht="21.95" customHeight="1" x14ac:dyDescent="1.3">
      <c r="B63" s="102" t="s">
        <v>105</v>
      </c>
      <c r="C63" s="64" t="s">
        <v>91</v>
      </c>
      <c r="D63" s="64">
        <v>0</v>
      </c>
      <c r="E63" s="103">
        <v>0</v>
      </c>
    </row>
    <row r="64" spans="2:5" ht="21.95" customHeight="1" x14ac:dyDescent="1.3">
      <c r="B64" s="100" t="s">
        <v>105</v>
      </c>
      <c r="C64" s="65" t="s">
        <v>92</v>
      </c>
      <c r="D64" s="65">
        <v>0</v>
      </c>
      <c r="E64" s="101">
        <v>0</v>
      </c>
    </row>
    <row r="65" spans="2:5" ht="21.95" customHeight="1" x14ac:dyDescent="1.3">
      <c r="B65" s="102" t="s">
        <v>105</v>
      </c>
      <c r="C65" s="64" t="s">
        <v>93</v>
      </c>
      <c r="D65" s="64">
        <v>0</v>
      </c>
      <c r="E65" s="103">
        <v>0</v>
      </c>
    </row>
    <row r="66" spans="2:5" ht="21.95" customHeight="1" x14ac:dyDescent="1.3">
      <c r="B66" s="100" t="s">
        <v>105</v>
      </c>
      <c r="C66" s="65" t="s">
        <v>94</v>
      </c>
      <c r="D66" s="65">
        <v>0</v>
      </c>
      <c r="E66" s="101">
        <v>0</v>
      </c>
    </row>
    <row r="67" spans="2:5" ht="21.95" customHeight="1" x14ac:dyDescent="1.3">
      <c r="B67" s="102" t="s">
        <v>105</v>
      </c>
      <c r="C67" s="64" t="s">
        <v>95</v>
      </c>
      <c r="D67" s="64">
        <v>0</v>
      </c>
      <c r="E67" s="103">
        <v>0</v>
      </c>
    </row>
    <row r="68" spans="2:5" ht="21.95" customHeight="1" x14ac:dyDescent="1.3">
      <c r="B68" s="100" t="s">
        <v>105</v>
      </c>
      <c r="C68" s="65" t="s">
        <v>96</v>
      </c>
      <c r="D68" s="65">
        <v>0</v>
      </c>
      <c r="E68" s="101">
        <v>0</v>
      </c>
    </row>
    <row r="69" spans="2:5" ht="21.95" customHeight="1" x14ac:dyDescent="1.3">
      <c r="B69" s="102" t="s">
        <v>105</v>
      </c>
      <c r="C69" s="64" t="s">
        <v>97</v>
      </c>
      <c r="D69" s="64">
        <v>0</v>
      </c>
      <c r="E69" s="103">
        <v>0</v>
      </c>
    </row>
    <row r="70" spans="2:5" ht="21.95" customHeight="1" x14ac:dyDescent="1.3">
      <c r="B70" s="100" t="s">
        <v>105</v>
      </c>
      <c r="C70" s="65" t="s">
        <v>98</v>
      </c>
      <c r="D70" s="65">
        <v>0</v>
      </c>
      <c r="E70" s="101">
        <v>0</v>
      </c>
    </row>
    <row r="71" spans="2:5" ht="21.95" customHeight="1" x14ac:dyDescent="1.3">
      <c r="B71" s="102" t="s">
        <v>105</v>
      </c>
      <c r="C71" s="64" t="s">
        <v>99</v>
      </c>
      <c r="D71" s="64">
        <v>0</v>
      </c>
      <c r="E71" s="103">
        <v>0</v>
      </c>
    </row>
    <row r="72" spans="2:5" ht="21.95" customHeight="1" x14ac:dyDescent="1.3">
      <c r="B72" s="100" t="s">
        <v>105</v>
      </c>
      <c r="C72" s="65" t="s">
        <v>100</v>
      </c>
      <c r="D72" s="65">
        <v>0</v>
      </c>
      <c r="E72" s="101">
        <v>0</v>
      </c>
    </row>
    <row r="73" spans="2:5" ht="21.95" customHeight="1" x14ac:dyDescent="1.3">
      <c r="B73" s="102" t="s">
        <v>105</v>
      </c>
      <c r="C73" s="64" t="s">
        <v>101</v>
      </c>
      <c r="D73" s="64">
        <v>0</v>
      </c>
      <c r="E73" s="103">
        <v>0</v>
      </c>
    </row>
    <row r="74" spans="2:5" ht="21.95" customHeight="1" x14ac:dyDescent="1.3">
      <c r="B74" s="100" t="s">
        <v>105</v>
      </c>
      <c r="C74" s="65" t="s">
        <v>102</v>
      </c>
      <c r="D74" s="65">
        <v>0</v>
      </c>
      <c r="E74" s="101">
        <v>0</v>
      </c>
    </row>
    <row r="75" spans="2:5" ht="21.95" customHeight="1" x14ac:dyDescent="1.3">
      <c r="B75" s="102" t="s">
        <v>105</v>
      </c>
      <c r="C75" s="64" t="s">
        <v>103</v>
      </c>
      <c r="D75" s="64">
        <v>0</v>
      </c>
      <c r="E75" s="103">
        <v>0</v>
      </c>
    </row>
    <row r="76" spans="2:5" ht="21.95" customHeight="1" x14ac:dyDescent="1.3">
      <c r="B76" s="100" t="s">
        <v>105</v>
      </c>
      <c r="C76" s="65" t="s">
        <v>104</v>
      </c>
      <c r="D76" s="65">
        <v>0</v>
      </c>
      <c r="E76" s="101">
        <v>0</v>
      </c>
    </row>
    <row r="77" spans="2:5" ht="21.95" customHeight="1" x14ac:dyDescent="1.3">
      <c r="B77" s="102" t="s">
        <v>135</v>
      </c>
      <c r="C77" s="64" t="s">
        <v>66</v>
      </c>
      <c r="D77" s="64">
        <v>0.43</v>
      </c>
      <c r="E77" s="103">
        <v>2.8</v>
      </c>
    </row>
    <row r="78" spans="2:5" ht="21.95" customHeight="1" x14ac:dyDescent="1.3">
      <c r="B78" s="100" t="s">
        <v>135</v>
      </c>
      <c r="C78" s="65" t="s">
        <v>67</v>
      </c>
      <c r="D78" s="65">
        <v>6.25</v>
      </c>
      <c r="E78" s="101">
        <v>57.51</v>
      </c>
    </row>
    <row r="79" spans="2:5" ht="21.95" customHeight="1" x14ac:dyDescent="1.3">
      <c r="B79" s="102" t="s">
        <v>135</v>
      </c>
      <c r="C79" s="64" t="s">
        <v>68</v>
      </c>
      <c r="D79" s="64">
        <v>0</v>
      </c>
      <c r="E79" s="103">
        <v>0</v>
      </c>
    </row>
    <row r="80" spans="2:5" ht="21.95" customHeight="1" x14ac:dyDescent="1.3">
      <c r="B80" s="100" t="s">
        <v>135</v>
      </c>
      <c r="C80" s="65" t="s">
        <v>69</v>
      </c>
      <c r="D80" s="65">
        <v>0</v>
      </c>
      <c r="E80" s="101">
        <v>0</v>
      </c>
    </row>
    <row r="81" spans="2:5" ht="21.95" customHeight="1" x14ac:dyDescent="1.3">
      <c r="B81" s="102" t="s">
        <v>135</v>
      </c>
      <c r="C81" s="64" t="s">
        <v>70</v>
      </c>
      <c r="D81" s="64">
        <v>0</v>
      </c>
      <c r="E81" s="103">
        <v>0</v>
      </c>
    </row>
    <row r="82" spans="2:5" ht="21.95" customHeight="1" x14ac:dyDescent="1.3">
      <c r="B82" s="100" t="s">
        <v>135</v>
      </c>
      <c r="C82" s="65" t="s">
        <v>71</v>
      </c>
      <c r="D82" s="65">
        <v>0</v>
      </c>
      <c r="E82" s="101">
        <v>0</v>
      </c>
    </row>
    <row r="83" spans="2:5" ht="21.95" customHeight="1" x14ac:dyDescent="1.3">
      <c r="B83" s="102" t="s">
        <v>135</v>
      </c>
      <c r="C83" s="64" t="s">
        <v>72</v>
      </c>
      <c r="D83" s="64">
        <v>0</v>
      </c>
      <c r="E83" s="103">
        <v>0</v>
      </c>
    </row>
    <row r="84" spans="2:5" ht="21.95" customHeight="1" x14ac:dyDescent="1.3">
      <c r="B84" s="100" t="s">
        <v>135</v>
      </c>
      <c r="C84" s="65" t="s">
        <v>73</v>
      </c>
      <c r="D84" s="65">
        <v>0</v>
      </c>
      <c r="E84" s="101">
        <v>0</v>
      </c>
    </row>
    <row r="85" spans="2:5" ht="21.95" customHeight="1" x14ac:dyDescent="1.3">
      <c r="B85" s="102" t="s">
        <v>135</v>
      </c>
      <c r="C85" s="64" t="s">
        <v>74</v>
      </c>
      <c r="D85" s="64">
        <v>0</v>
      </c>
      <c r="E85" s="103">
        <v>0</v>
      </c>
    </row>
    <row r="86" spans="2:5" ht="21.95" customHeight="1" x14ac:dyDescent="1.3">
      <c r="B86" s="100" t="s">
        <v>135</v>
      </c>
      <c r="C86" s="65" t="s">
        <v>75</v>
      </c>
      <c r="D86" s="65">
        <v>0</v>
      </c>
      <c r="E86" s="101">
        <v>0</v>
      </c>
    </row>
    <row r="87" spans="2:5" ht="21.95" customHeight="1" x14ac:dyDescent="1.3">
      <c r="B87" s="102" t="s">
        <v>135</v>
      </c>
      <c r="C87" s="64" t="s">
        <v>76</v>
      </c>
      <c r="D87" s="64">
        <v>0</v>
      </c>
      <c r="E87" s="103">
        <v>0</v>
      </c>
    </row>
    <row r="88" spans="2:5" ht="21.95" customHeight="1" x14ac:dyDescent="1.3">
      <c r="B88" s="100" t="s">
        <v>135</v>
      </c>
      <c r="C88" s="65" t="s">
        <v>77</v>
      </c>
      <c r="D88" s="65">
        <v>0</v>
      </c>
      <c r="E88" s="101">
        <v>0</v>
      </c>
    </row>
    <row r="89" spans="2:5" ht="21.95" customHeight="1" x14ac:dyDescent="1.3">
      <c r="B89" s="102" t="s">
        <v>135</v>
      </c>
      <c r="C89" s="64" t="s">
        <v>78</v>
      </c>
      <c r="D89" s="64">
        <v>0.93</v>
      </c>
      <c r="E89" s="103">
        <v>13.27</v>
      </c>
    </row>
    <row r="90" spans="2:5" ht="21.95" customHeight="1" x14ac:dyDescent="1.3">
      <c r="B90" s="100" t="s">
        <v>135</v>
      </c>
      <c r="C90" s="65" t="s">
        <v>79</v>
      </c>
      <c r="D90" s="65">
        <v>0</v>
      </c>
      <c r="E90" s="101">
        <v>0</v>
      </c>
    </row>
    <row r="91" spans="2:5" ht="21.95" customHeight="1" x14ac:dyDescent="1.3">
      <c r="B91" s="102" t="s">
        <v>135</v>
      </c>
      <c r="C91" s="64" t="s">
        <v>80</v>
      </c>
      <c r="D91" s="64">
        <v>0</v>
      </c>
      <c r="E91" s="103">
        <v>0</v>
      </c>
    </row>
    <row r="92" spans="2:5" ht="21.95" customHeight="1" x14ac:dyDescent="1.3">
      <c r="B92" s="100" t="s">
        <v>135</v>
      </c>
      <c r="C92" s="65" t="s">
        <v>81</v>
      </c>
      <c r="D92" s="65">
        <v>0</v>
      </c>
      <c r="E92" s="101">
        <v>0</v>
      </c>
    </row>
    <row r="93" spans="2:5" ht="21.95" customHeight="1" x14ac:dyDescent="1.3">
      <c r="B93" s="102" t="s">
        <v>135</v>
      </c>
      <c r="C93" s="64" t="s">
        <v>83</v>
      </c>
      <c r="D93" s="64">
        <v>0.04</v>
      </c>
      <c r="E93" s="103">
        <v>0.42</v>
      </c>
    </row>
    <row r="94" spans="2:5" ht="21.95" customHeight="1" x14ac:dyDescent="1.3">
      <c r="B94" s="100" t="s">
        <v>135</v>
      </c>
      <c r="C94" s="65" t="s">
        <v>85</v>
      </c>
      <c r="D94" s="65">
        <v>0</v>
      </c>
      <c r="E94" s="101">
        <v>0</v>
      </c>
    </row>
    <row r="95" spans="2:5" ht="21.95" customHeight="1" x14ac:dyDescent="1.3">
      <c r="B95" s="102" t="s">
        <v>135</v>
      </c>
      <c r="C95" s="64" t="s">
        <v>87</v>
      </c>
      <c r="D95" s="64">
        <v>0</v>
      </c>
      <c r="E95" s="103">
        <v>0</v>
      </c>
    </row>
    <row r="96" spans="2:5" ht="21.95" customHeight="1" x14ac:dyDescent="1.3">
      <c r="B96" s="100" t="s">
        <v>135</v>
      </c>
      <c r="C96" s="65" t="s">
        <v>89</v>
      </c>
      <c r="D96" s="65">
        <v>0</v>
      </c>
      <c r="E96" s="101">
        <v>0</v>
      </c>
    </row>
    <row r="97" spans="2:5" ht="21.95" customHeight="1" x14ac:dyDescent="1.3">
      <c r="B97" s="102" t="s">
        <v>135</v>
      </c>
      <c r="C97" s="64" t="s">
        <v>91</v>
      </c>
      <c r="D97" s="64">
        <v>0</v>
      </c>
      <c r="E97" s="103">
        <v>0</v>
      </c>
    </row>
    <row r="98" spans="2:5" ht="21.95" customHeight="1" x14ac:dyDescent="1.3">
      <c r="B98" s="100" t="s">
        <v>135</v>
      </c>
      <c r="C98" s="65" t="s">
        <v>92</v>
      </c>
      <c r="D98" s="65">
        <v>0.18</v>
      </c>
      <c r="E98" s="101">
        <v>1.65</v>
      </c>
    </row>
    <row r="99" spans="2:5" ht="21.95" customHeight="1" x14ac:dyDescent="1.3">
      <c r="B99" s="102" t="s">
        <v>135</v>
      </c>
      <c r="C99" s="64" t="s">
        <v>93</v>
      </c>
      <c r="D99" s="64">
        <v>0</v>
      </c>
      <c r="E99" s="103">
        <v>0</v>
      </c>
    </row>
    <row r="100" spans="2:5" ht="21.95" customHeight="1" x14ac:dyDescent="1.3">
      <c r="B100" s="100" t="s">
        <v>135</v>
      </c>
      <c r="C100" s="65" t="s">
        <v>94</v>
      </c>
      <c r="D100" s="65">
        <v>0</v>
      </c>
      <c r="E100" s="101">
        <v>0</v>
      </c>
    </row>
    <row r="101" spans="2:5" ht="21.95" customHeight="1" x14ac:dyDescent="1.3">
      <c r="B101" s="102" t="s">
        <v>135</v>
      </c>
      <c r="C101" s="64" t="s">
        <v>95</v>
      </c>
      <c r="D101" s="64">
        <v>0</v>
      </c>
      <c r="E101" s="103">
        <v>0</v>
      </c>
    </row>
    <row r="102" spans="2:5" ht="21.95" customHeight="1" x14ac:dyDescent="1.3">
      <c r="B102" s="100" t="s">
        <v>135</v>
      </c>
      <c r="C102" s="65" t="s">
        <v>96</v>
      </c>
      <c r="D102" s="65">
        <v>0</v>
      </c>
      <c r="E102" s="101">
        <v>0</v>
      </c>
    </row>
    <row r="103" spans="2:5" ht="21.95" customHeight="1" x14ac:dyDescent="1.3">
      <c r="B103" s="102" t="s">
        <v>135</v>
      </c>
      <c r="C103" s="64" t="s">
        <v>97</v>
      </c>
      <c r="D103" s="64">
        <v>0</v>
      </c>
      <c r="E103" s="103">
        <v>0</v>
      </c>
    </row>
    <row r="104" spans="2:5" ht="21.95" customHeight="1" x14ac:dyDescent="1.3">
      <c r="B104" s="100" t="s">
        <v>135</v>
      </c>
      <c r="C104" s="65" t="s">
        <v>98</v>
      </c>
      <c r="D104" s="65">
        <v>0</v>
      </c>
      <c r="E104" s="101">
        <v>0</v>
      </c>
    </row>
    <row r="105" spans="2:5" ht="21.95" customHeight="1" x14ac:dyDescent="1.3">
      <c r="B105" s="102" t="s">
        <v>135</v>
      </c>
      <c r="C105" s="64" t="s">
        <v>99</v>
      </c>
      <c r="D105" s="64">
        <v>0</v>
      </c>
      <c r="E105" s="103">
        <v>0</v>
      </c>
    </row>
    <row r="106" spans="2:5" ht="21.95" customHeight="1" x14ac:dyDescent="1.3">
      <c r="B106" s="100" t="s">
        <v>135</v>
      </c>
      <c r="C106" s="65" t="s">
        <v>100</v>
      </c>
      <c r="D106" s="65">
        <v>0</v>
      </c>
      <c r="E106" s="101">
        <v>0</v>
      </c>
    </row>
    <row r="107" spans="2:5" ht="21.95" customHeight="1" x14ac:dyDescent="1.3">
      <c r="B107" s="102" t="s">
        <v>135</v>
      </c>
      <c r="C107" s="64" t="s">
        <v>101</v>
      </c>
      <c r="D107" s="64">
        <v>0</v>
      </c>
      <c r="E107" s="103">
        <v>0</v>
      </c>
    </row>
    <row r="108" spans="2:5" ht="21.95" customHeight="1" x14ac:dyDescent="1.3">
      <c r="B108" s="100" t="s">
        <v>135</v>
      </c>
      <c r="C108" s="65" t="s">
        <v>102</v>
      </c>
      <c r="D108" s="65">
        <v>0</v>
      </c>
      <c r="E108" s="101">
        <v>0</v>
      </c>
    </row>
    <row r="109" spans="2:5" ht="21.95" customHeight="1" x14ac:dyDescent="1.3">
      <c r="B109" s="102" t="s">
        <v>135</v>
      </c>
      <c r="C109" s="64" t="s">
        <v>103</v>
      </c>
      <c r="D109" s="64">
        <v>0</v>
      </c>
      <c r="E109" s="103">
        <v>0</v>
      </c>
    </row>
    <row r="110" spans="2:5" ht="21.95" customHeight="1" thickBot="1" x14ac:dyDescent="1.35">
      <c r="B110" s="104" t="s">
        <v>135</v>
      </c>
      <c r="C110" s="105" t="s">
        <v>104</v>
      </c>
      <c r="D110" s="105">
        <v>0</v>
      </c>
      <c r="E110" s="106">
        <v>0</v>
      </c>
    </row>
  </sheetData>
  <mergeCells count="1">
    <mergeCell ref="A3:C3"/>
  </mergeCells>
  <hyperlinks>
    <hyperlink ref="A3" location="Contents!A1" display="Return to: Main Menu" xr:uid="{5549C70B-DA1B-43AC-8B71-3968C8E2B58E}"/>
  </hyperlinks>
  <pageMargins left="0.7" right="0.7" top="0.75" bottom="0.75" header="0.3" footer="0.3"/>
  <drawing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BE0A2-E9FF-47B0-AF85-B3F090657910}">
  <sheetPr>
    <tabColor theme="5" tint="-0.249977111117893"/>
  </sheetPr>
  <dimension ref="A1:K9"/>
  <sheetViews>
    <sheetView showGridLines="0" zoomScaleNormal="100" workbookViewId="0">
      <selection activeCell="H13" sqref="H13"/>
    </sheetView>
  </sheetViews>
  <sheetFormatPr defaultRowHeight="14.35" x14ac:dyDescent="0.5"/>
  <cols>
    <col min="2" max="2" width="8.703125" bestFit="1" customWidth="1"/>
    <col min="3" max="3" width="19.1171875" customWidth="1"/>
    <col min="4" max="4" width="12.703125" customWidth="1"/>
    <col min="11" max="11" width="82.87890625" customWidth="1"/>
  </cols>
  <sheetData>
    <row r="1" spans="1:11" s="29" customFormat="1" ht="84.45" customHeight="1" thickBot="1" x14ac:dyDescent="1.5">
      <c r="A1" s="30"/>
      <c r="B1" s="30"/>
      <c r="C1" s="30"/>
      <c r="D1" s="210"/>
      <c r="E1" s="210"/>
      <c r="F1" s="210"/>
      <c r="G1" s="210"/>
      <c r="H1" s="210"/>
      <c r="I1" s="210"/>
      <c r="J1" s="210"/>
      <c r="K1" s="210"/>
    </row>
    <row r="2" spans="1:11" s="33" customFormat="1" ht="23.7" thickBot="1" x14ac:dyDescent="1.5">
      <c r="A2" s="32"/>
    </row>
    <row r="3" spans="1:11" s="31" customFormat="1" ht="23.35" x14ac:dyDescent="1.45">
      <c r="A3" s="221" t="s">
        <v>28</v>
      </c>
      <c r="B3" s="222"/>
      <c r="C3" s="222"/>
    </row>
    <row r="4" spans="1:11" ht="34.35" x14ac:dyDescent="2.1">
      <c r="A4" s="44" t="s">
        <v>139</v>
      </c>
      <c r="B4" s="1"/>
      <c r="C4" s="1"/>
      <c r="D4" s="1"/>
    </row>
    <row r="5" spans="1:11" ht="21" x14ac:dyDescent="1.3">
      <c r="A5" s="1"/>
      <c r="B5" s="1"/>
      <c r="C5" s="1"/>
      <c r="D5" s="1"/>
    </row>
    <row r="6" spans="1:11" ht="35.700000000000003" customHeight="1" thickBot="1" x14ac:dyDescent="0.55000000000000004">
      <c r="A6" s="3"/>
      <c r="B6" s="42" t="s">
        <v>122</v>
      </c>
      <c r="C6" s="42" t="s">
        <v>123</v>
      </c>
      <c r="D6" s="42" t="s">
        <v>114</v>
      </c>
    </row>
    <row r="7" spans="1:11" ht="21.95" customHeight="1" x14ac:dyDescent="1.3">
      <c r="A7" s="1"/>
      <c r="B7" s="96" t="s">
        <v>65</v>
      </c>
      <c r="C7" s="40">
        <v>0.26</v>
      </c>
      <c r="D7" s="67">
        <v>2.13</v>
      </c>
    </row>
    <row r="8" spans="1:11" ht="21.95" customHeight="1" x14ac:dyDescent="1.3">
      <c r="A8" s="1"/>
      <c r="B8" s="96" t="s">
        <v>105</v>
      </c>
      <c r="C8" s="1">
        <v>0.14000000000000001</v>
      </c>
      <c r="D8" s="19">
        <v>1.1100000000000001</v>
      </c>
    </row>
    <row r="9" spans="1:11" ht="21.95" customHeight="1" thickBot="1" x14ac:dyDescent="1.35">
      <c r="A9" s="1"/>
      <c r="B9" s="96" t="s">
        <v>106</v>
      </c>
      <c r="C9" s="21">
        <v>0.22</v>
      </c>
      <c r="D9" s="22">
        <v>2.56</v>
      </c>
    </row>
  </sheetData>
  <mergeCells count="2">
    <mergeCell ref="D1:K1"/>
    <mergeCell ref="A3:C3"/>
  </mergeCells>
  <hyperlinks>
    <hyperlink ref="A3" location="Contents!A1" display="Return to: Main Menu" xr:uid="{96916C46-56A3-4968-8D53-72232AC993D5}"/>
  </hyperlinks>
  <pageMargins left="0.7" right="0.7" top="0.75" bottom="0.75" header="0.3" footer="0.3"/>
  <drawing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14D2C-D8FB-4FE7-AC9A-DCB9C536446E}">
  <sheetPr>
    <tabColor theme="5" tint="0.39997558519241921"/>
  </sheetPr>
  <dimension ref="A1:N28"/>
  <sheetViews>
    <sheetView showGridLines="0" zoomScaleNormal="100" workbookViewId="0">
      <selection activeCell="K26" sqref="K26:N28"/>
    </sheetView>
  </sheetViews>
  <sheetFormatPr defaultColWidth="9" defaultRowHeight="21" x14ac:dyDescent="1.3"/>
  <cols>
    <col min="1" max="1" width="43.41015625" style="1" bestFit="1" customWidth="1"/>
    <col min="2" max="2" width="38.41015625" style="1" bestFit="1" customWidth="1"/>
    <col min="3" max="4" width="13.1171875" style="1" customWidth="1"/>
    <col min="5" max="5" width="13.29296875" style="1" customWidth="1"/>
    <col min="6" max="10" width="9" style="1"/>
    <col min="11" max="11" width="28.87890625" style="1" customWidth="1"/>
    <col min="12" max="12" width="15.703125" style="1" bestFit="1" customWidth="1"/>
    <col min="13" max="13" width="16.1171875" style="1" bestFit="1" customWidth="1"/>
    <col min="14" max="14" width="16" style="1" bestFit="1" customWidth="1"/>
    <col min="15" max="16384" width="9" style="1"/>
  </cols>
  <sheetData>
    <row r="1" spans="1:14" s="29" customFormat="1" ht="84.45" customHeight="1" thickBot="1" x14ac:dyDescent="1.5">
      <c r="A1" s="30"/>
      <c r="B1" s="30"/>
      <c r="C1" s="30"/>
      <c r="D1" s="210"/>
      <c r="E1" s="210"/>
      <c r="F1" s="210"/>
      <c r="G1" s="210"/>
      <c r="H1" s="210"/>
      <c r="I1" s="210"/>
      <c r="J1" s="210"/>
      <c r="K1" s="210"/>
    </row>
    <row r="2" spans="1:14" s="33" customFormat="1" ht="23.7" thickBot="1" x14ac:dyDescent="1.5">
      <c r="A2" s="32"/>
    </row>
    <row r="3" spans="1:14" s="31" customFormat="1" ht="23.35" x14ac:dyDescent="1.45">
      <c r="A3" s="221" t="s">
        <v>28</v>
      </c>
      <c r="B3" s="222"/>
      <c r="C3" s="222"/>
    </row>
    <row r="4" spans="1:14" ht="34.35" x14ac:dyDescent="2.1">
      <c r="A4" s="44" t="s">
        <v>140</v>
      </c>
    </row>
    <row r="5" spans="1:14" ht="34.35" x14ac:dyDescent="2.1">
      <c r="A5" s="2"/>
    </row>
    <row r="6" spans="1:14" ht="21.35" thickBot="1" x14ac:dyDescent="1.35">
      <c r="K6" s="39" t="s">
        <v>34</v>
      </c>
      <c r="L6" s="35" t="s">
        <v>35</v>
      </c>
      <c r="M6" s="35" t="s">
        <v>125</v>
      </c>
      <c r="N6" s="35" t="s">
        <v>37</v>
      </c>
    </row>
    <row r="7" spans="1:14" ht="21.95" customHeight="1" x14ac:dyDescent="1.3">
      <c r="K7" s="66" t="s">
        <v>38</v>
      </c>
      <c r="L7" s="158">
        <v>43.1</v>
      </c>
      <c r="M7" s="158">
        <v>60.3</v>
      </c>
      <c r="N7" s="159">
        <v>77.599999999999994</v>
      </c>
    </row>
    <row r="8" spans="1:14" ht="21.95" customHeight="1" x14ac:dyDescent="1.3">
      <c r="K8" s="18" t="s">
        <v>39</v>
      </c>
      <c r="L8" s="160">
        <v>27.3</v>
      </c>
      <c r="M8" s="160">
        <v>31.2</v>
      </c>
      <c r="N8" s="161">
        <v>35.5</v>
      </c>
    </row>
    <row r="9" spans="1:14" ht="21.95" customHeight="1" x14ac:dyDescent="1.3">
      <c r="K9" s="18" t="s">
        <v>40</v>
      </c>
      <c r="L9" s="160">
        <v>47.4</v>
      </c>
      <c r="M9" s="160">
        <v>63.8</v>
      </c>
      <c r="N9" s="161">
        <v>80.2</v>
      </c>
    </row>
    <row r="10" spans="1:14" ht="21.95" customHeight="1" x14ac:dyDescent="1.3">
      <c r="K10" s="18" t="s">
        <v>41</v>
      </c>
      <c r="L10" s="160">
        <v>5.5</v>
      </c>
      <c r="M10" s="160">
        <v>5.2</v>
      </c>
      <c r="N10" s="161">
        <v>6.8</v>
      </c>
    </row>
    <row r="11" spans="1:14" ht="21.95" customHeight="1" x14ac:dyDescent="1.3">
      <c r="K11" s="18" t="s">
        <v>42</v>
      </c>
      <c r="L11" s="160">
        <v>4.0999999999999996</v>
      </c>
      <c r="M11" s="160">
        <v>4.5999999999999996</v>
      </c>
      <c r="N11" s="161">
        <v>4.5999999999999996</v>
      </c>
    </row>
    <row r="12" spans="1:14" ht="21.95" customHeight="1" x14ac:dyDescent="1.3">
      <c r="K12" s="18" t="s">
        <v>43</v>
      </c>
      <c r="L12" s="160">
        <v>3.8</v>
      </c>
      <c r="M12" s="160">
        <v>2.8</v>
      </c>
      <c r="N12" s="161">
        <v>2.2999999999999998</v>
      </c>
    </row>
    <row r="13" spans="1:14" ht="21.95" customHeight="1" x14ac:dyDescent="1.3">
      <c r="K13" s="18" t="s">
        <v>44</v>
      </c>
      <c r="L13" s="160">
        <v>0.9</v>
      </c>
      <c r="M13" s="160">
        <v>3.9</v>
      </c>
      <c r="N13" s="161">
        <v>6.9</v>
      </c>
    </row>
    <row r="14" spans="1:14" ht="21.95" customHeight="1" x14ac:dyDescent="1.3">
      <c r="K14" s="18" t="s">
        <v>45</v>
      </c>
      <c r="L14" s="160">
        <v>35</v>
      </c>
      <c r="M14" s="160">
        <v>27.2</v>
      </c>
      <c r="N14" s="161">
        <v>18.600000000000001</v>
      </c>
    </row>
    <row r="15" spans="1:14" ht="21.95" customHeight="1" x14ac:dyDescent="1.3">
      <c r="K15" s="18" t="s">
        <v>46</v>
      </c>
      <c r="L15" s="160">
        <v>0</v>
      </c>
      <c r="M15" s="160">
        <v>10</v>
      </c>
      <c r="N15" s="161">
        <v>20</v>
      </c>
    </row>
    <row r="16" spans="1:14" ht="21.95" customHeight="1" x14ac:dyDescent="1.3">
      <c r="K16" s="18" t="s">
        <v>47</v>
      </c>
      <c r="L16" s="160">
        <v>27</v>
      </c>
      <c r="M16" s="160">
        <v>41</v>
      </c>
      <c r="N16" s="161">
        <v>46</v>
      </c>
    </row>
    <row r="17" spans="11:14" ht="21.95" customHeight="1" x14ac:dyDescent="1.3">
      <c r="K17" s="18" t="s">
        <v>48</v>
      </c>
      <c r="L17" s="160">
        <v>4</v>
      </c>
      <c r="M17" s="160">
        <v>8.3000000000000007</v>
      </c>
      <c r="N17" s="161">
        <v>12.2</v>
      </c>
    </row>
    <row r="18" spans="11:14" ht="21.95" customHeight="1" x14ac:dyDescent="1.3">
      <c r="K18" s="18" t="s">
        <v>49</v>
      </c>
      <c r="L18" s="160">
        <v>0</v>
      </c>
      <c r="M18" s="160">
        <v>2</v>
      </c>
      <c r="N18" s="161">
        <v>7</v>
      </c>
    </row>
    <row r="19" spans="11:14" ht="21.95" customHeight="1" x14ac:dyDescent="1.3">
      <c r="K19" s="18" t="s">
        <v>50</v>
      </c>
      <c r="L19" s="160">
        <v>11.7</v>
      </c>
      <c r="M19" s="160">
        <v>14.2</v>
      </c>
      <c r="N19" s="161">
        <v>14.2</v>
      </c>
    </row>
    <row r="20" spans="11:14" ht="21.95" customHeight="1" x14ac:dyDescent="1.3">
      <c r="K20" s="18" t="s">
        <v>51</v>
      </c>
      <c r="L20" s="160">
        <v>3.4</v>
      </c>
      <c r="M20" s="160">
        <v>4</v>
      </c>
      <c r="N20" s="161">
        <v>6.6</v>
      </c>
    </row>
    <row r="21" spans="11:14" ht="21.95" customHeight="1" thickBot="1" x14ac:dyDescent="1.35">
      <c r="K21" s="20" t="s">
        <v>52</v>
      </c>
      <c r="L21" s="162">
        <v>5.9</v>
      </c>
      <c r="M21" s="162">
        <v>15.5</v>
      </c>
      <c r="N21" s="163">
        <v>30.2</v>
      </c>
    </row>
    <row r="25" spans="11:14" ht="21.35" thickBot="1" x14ac:dyDescent="1.35">
      <c r="K25" s="36" t="s">
        <v>53</v>
      </c>
      <c r="L25" s="37" t="s">
        <v>54</v>
      </c>
      <c r="M25" s="37" t="s">
        <v>55</v>
      </c>
      <c r="N25" s="37" t="s">
        <v>56</v>
      </c>
    </row>
    <row r="26" spans="11:14" ht="21.95" customHeight="1" x14ac:dyDescent="1.3">
      <c r="K26" s="71" t="s">
        <v>57</v>
      </c>
      <c r="L26" s="72">
        <v>62</v>
      </c>
      <c r="M26" s="72">
        <v>118</v>
      </c>
      <c r="N26" s="73">
        <v>138</v>
      </c>
    </row>
    <row r="27" spans="11:14" ht="21.95" customHeight="1" x14ac:dyDescent="1.3">
      <c r="K27" s="74" t="s">
        <v>58</v>
      </c>
      <c r="L27" s="24">
        <v>34</v>
      </c>
      <c r="M27" s="24">
        <v>289</v>
      </c>
      <c r="N27" s="75">
        <v>734</v>
      </c>
    </row>
    <row r="28" spans="11:14" ht="21.95" customHeight="1" thickBot="1" x14ac:dyDescent="1.35">
      <c r="K28" s="76" t="s">
        <v>59</v>
      </c>
      <c r="L28" s="77">
        <v>0</v>
      </c>
      <c r="M28" s="77">
        <v>6000</v>
      </c>
      <c r="N28" s="78">
        <v>16000</v>
      </c>
    </row>
  </sheetData>
  <mergeCells count="2">
    <mergeCell ref="D1:K1"/>
    <mergeCell ref="A3:C3"/>
  </mergeCells>
  <hyperlinks>
    <hyperlink ref="A3" location="Contents!A1" display="Return to: Main Menu" xr:uid="{839D100E-D83B-4EFE-B56B-E264C6E3EDA2}"/>
  </hyperlinks>
  <pageMargins left="0.7" right="0.7" top="0.75" bottom="0.75" header="0.3" footer="0.3"/>
  <drawing r:id="rId1"/>
  <tableParts count="2">
    <tablePart r:id="rId2"/>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28BE1-2A58-4763-8DCE-663BD310284C}">
  <sheetPr>
    <tabColor theme="5" tint="0.39997558519241921"/>
  </sheetPr>
  <dimension ref="A1:K76"/>
  <sheetViews>
    <sheetView showGridLines="0" zoomScaleNormal="100" workbookViewId="0">
      <selection activeCell="B17" sqref="B17"/>
    </sheetView>
  </sheetViews>
  <sheetFormatPr defaultColWidth="9" defaultRowHeight="21" x14ac:dyDescent="1.3"/>
  <cols>
    <col min="1" max="1" width="11.703125" style="1" customWidth="1"/>
    <col min="2" max="2" width="14" style="1" customWidth="1"/>
    <col min="3" max="3" width="16.1171875" style="1" customWidth="1"/>
    <col min="4" max="5" width="30.1171875" style="1" customWidth="1"/>
    <col min="6" max="8" width="9" style="1" bestFit="1" customWidth="1"/>
    <col min="9" max="10" width="9" style="1"/>
    <col min="11" max="11" width="95.1171875" style="1" customWidth="1"/>
    <col min="12" max="16384" width="9" style="1"/>
  </cols>
  <sheetData>
    <row r="1" spans="1:11" s="29" customFormat="1" ht="84.45" customHeight="1" thickBot="1" x14ac:dyDescent="1.5">
      <c r="A1" s="30"/>
      <c r="B1" s="30"/>
      <c r="C1" s="30"/>
      <c r="D1" s="134"/>
      <c r="E1" s="134"/>
      <c r="F1" s="134"/>
      <c r="G1" s="134"/>
      <c r="H1" s="134"/>
      <c r="I1" s="134"/>
      <c r="J1" s="134"/>
      <c r="K1" s="136"/>
    </row>
    <row r="2" spans="1:11" s="33" customFormat="1" ht="23.7" thickBot="1" x14ac:dyDescent="1.5">
      <c r="A2" s="32"/>
    </row>
    <row r="3" spans="1:11" s="31" customFormat="1" ht="23.35" x14ac:dyDescent="1.45">
      <c r="A3" s="221" t="s">
        <v>28</v>
      </c>
      <c r="B3" s="222"/>
      <c r="C3" s="222"/>
    </row>
    <row r="4" spans="1:11" ht="34.35" x14ac:dyDescent="2.1">
      <c r="A4" s="44" t="s">
        <v>141</v>
      </c>
    </row>
    <row r="5" spans="1:11" x14ac:dyDescent="1.3">
      <c r="A5" s="181" t="s">
        <v>127</v>
      </c>
      <c r="B5" s="1" t="s">
        <v>128</v>
      </c>
    </row>
    <row r="6" spans="1:11" x14ac:dyDescent="1.3">
      <c r="A6" s="181"/>
    </row>
    <row r="7" spans="1:11" ht="34.35" x14ac:dyDescent="2.1">
      <c r="A7" s="5"/>
      <c r="B7" s="1" t="s">
        <v>142</v>
      </c>
    </row>
    <row r="8" spans="1:11" s="4" customFormat="1" ht="46.35" customHeight="1" thickBot="1" x14ac:dyDescent="0.55000000000000004">
      <c r="B8" s="62" t="s">
        <v>61</v>
      </c>
      <c r="C8" s="62" t="s">
        <v>62</v>
      </c>
      <c r="D8" s="62" t="s">
        <v>129</v>
      </c>
      <c r="E8" s="62" t="s">
        <v>130</v>
      </c>
    </row>
    <row r="9" spans="1:11" ht="21.95" customHeight="1" x14ac:dyDescent="1.3">
      <c r="B9" s="97" t="s">
        <v>105</v>
      </c>
      <c r="C9" s="98" t="s">
        <v>66</v>
      </c>
      <c r="D9" s="98">
        <v>0</v>
      </c>
      <c r="E9" s="99">
        <v>0</v>
      </c>
    </row>
    <row r="10" spans="1:11" ht="21.95" customHeight="1" x14ac:dyDescent="1.3">
      <c r="B10" s="100" t="s">
        <v>105</v>
      </c>
      <c r="C10" s="65" t="s">
        <v>67</v>
      </c>
      <c r="D10" s="65">
        <v>4.8</v>
      </c>
      <c r="E10" s="101">
        <v>37.57</v>
      </c>
    </row>
    <row r="11" spans="1:11" ht="21.95" customHeight="1" x14ac:dyDescent="1.3">
      <c r="B11" s="102" t="s">
        <v>105</v>
      </c>
      <c r="C11" s="64" t="s">
        <v>68</v>
      </c>
      <c r="D11" s="64">
        <v>0</v>
      </c>
      <c r="E11" s="103">
        <v>0</v>
      </c>
    </row>
    <row r="12" spans="1:11" ht="21.95" customHeight="1" x14ac:dyDescent="1.3">
      <c r="B12" s="100" t="s">
        <v>105</v>
      </c>
      <c r="C12" s="65" t="s">
        <v>69</v>
      </c>
      <c r="D12" s="65">
        <v>0</v>
      </c>
      <c r="E12" s="101">
        <v>0</v>
      </c>
    </row>
    <row r="13" spans="1:11" ht="21.95" customHeight="1" x14ac:dyDescent="1.3">
      <c r="B13" s="102" t="s">
        <v>105</v>
      </c>
      <c r="C13" s="64" t="s">
        <v>70</v>
      </c>
      <c r="D13" s="64">
        <v>0</v>
      </c>
      <c r="E13" s="103">
        <v>0</v>
      </c>
    </row>
    <row r="14" spans="1:11" ht="21.95" customHeight="1" x14ac:dyDescent="1.3">
      <c r="B14" s="100" t="s">
        <v>105</v>
      </c>
      <c r="C14" s="65" t="s">
        <v>71</v>
      </c>
      <c r="D14" s="65">
        <v>0</v>
      </c>
      <c r="E14" s="101">
        <v>0</v>
      </c>
    </row>
    <row r="15" spans="1:11" ht="21.95" customHeight="1" x14ac:dyDescent="1.3">
      <c r="B15" s="102" t="s">
        <v>105</v>
      </c>
      <c r="C15" s="64" t="s">
        <v>72</v>
      </c>
      <c r="D15" s="64">
        <v>0</v>
      </c>
      <c r="E15" s="103">
        <v>0</v>
      </c>
    </row>
    <row r="16" spans="1:11" ht="21.95" customHeight="1" x14ac:dyDescent="1.3">
      <c r="B16" s="100" t="s">
        <v>105</v>
      </c>
      <c r="C16" s="65" t="s">
        <v>73</v>
      </c>
      <c r="D16" s="65">
        <v>0</v>
      </c>
      <c r="E16" s="101">
        <v>0</v>
      </c>
    </row>
    <row r="17" spans="2:5" ht="21.95" customHeight="1" x14ac:dyDescent="1.3">
      <c r="B17" s="102" t="s">
        <v>105</v>
      </c>
      <c r="C17" s="64" t="s">
        <v>74</v>
      </c>
      <c r="D17" s="64">
        <v>0</v>
      </c>
      <c r="E17" s="103">
        <v>0</v>
      </c>
    </row>
    <row r="18" spans="2:5" ht="21.95" customHeight="1" x14ac:dyDescent="1.3">
      <c r="B18" s="100" t="s">
        <v>105</v>
      </c>
      <c r="C18" s="65" t="s">
        <v>75</v>
      </c>
      <c r="D18" s="65">
        <v>0</v>
      </c>
      <c r="E18" s="101">
        <v>0</v>
      </c>
    </row>
    <row r="19" spans="2:5" ht="21.95" customHeight="1" x14ac:dyDescent="1.3">
      <c r="B19" s="102" t="s">
        <v>105</v>
      </c>
      <c r="C19" s="64" t="s">
        <v>76</v>
      </c>
      <c r="D19" s="64">
        <v>0</v>
      </c>
      <c r="E19" s="103">
        <v>0</v>
      </c>
    </row>
    <row r="20" spans="2:5" ht="21.95" customHeight="1" x14ac:dyDescent="1.3">
      <c r="B20" s="100" t="s">
        <v>105</v>
      </c>
      <c r="C20" s="65" t="s">
        <v>77</v>
      </c>
      <c r="D20" s="65">
        <v>0</v>
      </c>
      <c r="E20" s="101">
        <v>0</v>
      </c>
    </row>
    <row r="21" spans="2:5" ht="21.95" customHeight="1" x14ac:dyDescent="1.3">
      <c r="B21" s="102" t="s">
        <v>105</v>
      </c>
      <c r="C21" s="64" t="s">
        <v>78</v>
      </c>
      <c r="D21" s="64">
        <v>0</v>
      </c>
      <c r="E21" s="103">
        <v>0</v>
      </c>
    </row>
    <row r="22" spans="2:5" ht="21.95" customHeight="1" x14ac:dyDescent="1.3">
      <c r="B22" s="100" t="s">
        <v>105</v>
      </c>
      <c r="C22" s="65" t="s">
        <v>79</v>
      </c>
      <c r="D22" s="65">
        <v>0</v>
      </c>
      <c r="E22" s="101">
        <v>0</v>
      </c>
    </row>
    <row r="23" spans="2:5" ht="21.95" customHeight="1" x14ac:dyDescent="1.3">
      <c r="B23" s="102" t="s">
        <v>105</v>
      </c>
      <c r="C23" s="64" t="s">
        <v>80</v>
      </c>
      <c r="D23" s="64">
        <v>0</v>
      </c>
      <c r="E23" s="103">
        <v>0</v>
      </c>
    </row>
    <row r="24" spans="2:5" ht="21.95" customHeight="1" x14ac:dyDescent="1.3">
      <c r="B24" s="100" t="s">
        <v>105</v>
      </c>
      <c r="C24" s="65" t="s">
        <v>81</v>
      </c>
      <c r="D24" s="65">
        <v>0</v>
      </c>
      <c r="E24" s="101">
        <v>0</v>
      </c>
    </row>
    <row r="25" spans="2:5" ht="21.95" customHeight="1" x14ac:dyDescent="1.3">
      <c r="B25" s="102" t="s">
        <v>105</v>
      </c>
      <c r="C25" s="64" t="s">
        <v>83</v>
      </c>
      <c r="D25" s="64">
        <v>0.01</v>
      </c>
      <c r="E25" s="103">
        <v>0.02</v>
      </c>
    </row>
    <row r="26" spans="2:5" ht="21.95" customHeight="1" x14ac:dyDescent="1.3">
      <c r="B26" s="100" t="s">
        <v>105</v>
      </c>
      <c r="C26" s="65" t="s">
        <v>85</v>
      </c>
      <c r="D26" s="65">
        <v>0</v>
      </c>
      <c r="E26" s="101">
        <v>0</v>
      </c>
    </row>
    <row r="27" spans="2:5" ht="21.95" customHeight="1" x14ac:dyDescent="1.3">
      <c r="B27" s="102" t="s">
        <v>105</v>
      </c>
      <c r="C27" s="64" t="s">
        <v>87</v>
      </c>
      <c r="D27" s="64">
        <v>0</v>
      </c>
      <c r="E27" s="103">
        <v>0</v>
      </c>
    </row>
    <row r="28" spans="2:5" ht="21.95" customHeight="1" x14ac:dyDescent="1.3">
      <c r="B28" s="100" t="s">
        <v>105</v>
      </c>
      <c r="C28" s="65" t="s">
        <v>89</v>
      </c>
      <c r="D28" s="65">
        <v>0</v>
      </c>
      <c r="E28" s="101">
        <v>0</v>
      </c>
    </row>
    <row r="29" spans="2:5" ht="21.95" customHeight="1" x14ac:dyDescent="1.3">
      <c r="B29" s="102" t="s">
        <v>105</v>
      </c>
      <c r="C29" s="64" t="s">
        <v>91</v>
      </c>
      <c r="D29" s="64">
        <v>0</v>
      </c>
      <c r="E29" s="103">
        <v>0</v>
      </c>
    </row>
    <row r="30" spans="2:5" ht="21.95" customHeight="1" x14ac:dyDescent="1.3">
      <c r="B30" s="100" t="s">
        <v>105</v>
      </c>
      <c r="C30" s="65" t="s">
        <v>92</v>
      </c>
      <c r="D30" s="65">
        <v>0</v>
      </c>
      <c r="E30" s="101">
        <v>0</v>
      </c>
    </row>
    <row r="31" spans="2:5" ht="21.95" customHeight="1" x14ac:dyDescent="1.3">
      <c r="B31" s="102" t="s">
        <v>105</v>
      </c>
      <c r="C31" s="64" t="s">
        <v>93</v>
      </c>
      <c r="D31" s="64">
        <v>0</v>
      </c>
      <c r="E31" s="103">
        <v>0</v>
      </c>
    </row>
    <row r="32" spans="2:5" ht="21.95" customHeight="1" x14ac:dyDescent="1.3">
      <c r="B32" s="100" t="s">
        <v>105</v>
      </c>
      <c r="C32" s="65" t="s">
        <v>94</v>
      </c>
      <c r="D32" s="65">
        <v>0</v>
      </c>
      <c r="E32" s="101">
        <v>0</v>
      </c>
    </row>
    <row r="33" spans="2:5" ht="21.95" customHeight="1" x14ac:dyDescent="1.3">
      <c r="B33" s="102" t="s">
        <v>105</v>
      </c>
      <c r="C33" s="64" t="s">
        <v>95</v>
      </c>
      <c r="D33" s="64">
        <v>0</v>
      </c>
      <c r="E33" s="103">
        <v>0</v>
      </c>
    </row>
    <row r="34" spans="2:5" ht="21.95" customHeight="1" x14ac:dyDescent="1.3">
      <c r="B34" s="100" t="s">
        <v>105</v>
      </c>
      <c r="C34" s="65" t="s">
        <v>96</v>
      </c>
      <c r="D34" s="65">
        <v>0</v>
      </c>
      <c r="E34" s="101">
        <v>0</v>
      </c>
    </row>
    <row r="35" spans="2:5" ht="21.95" customHeight="1" x14ac:dyDescent="1.3">
      <c r="B35" s="102" t="s">
        <v>105</v>
      </c>
      <c r="C35" s="64" t="s">
        <v>97</v>
      </c>
      <c r="D35" s="64">
        <v>0</v>
      </c>
      <c r="E35" s="103">
        <v>0</v>
      </c>
    </row>
    <row r="36" spans="2:5" ht="21.95" customHeight="1" x14ac:dyDescent="1.3">
      <c r="B36" s="100" t="s">
        <v>105</v>
      </c>
      <c r="C36" s="65" t="s">
        <v>98</v>
      </c>
      <c r="D36" s="65">
        <v>0</v>
      </c>
      <c r="E36" s="101">
        <v>0</v>
      </c>
    </row>
    <row r="37" spans="2:5" ht="21.95" customHeight="1" x14ac:dyDescent="1.3">
      <c r="B37" s="102" t="s">
        <v>105</v>
      </c>
      <c r="C37" s="64" t="s">
        <v>99</v>
      </c>
      <c r="D37" s="64">
        <v>0</v>
      </c>
      <c r="E37" s="103">
        <v>0</v>
      </c>
    </row>
    <row r="38" spans="2:5" ht="21.95" customHeight="1" x14ac:dyDescent="1.3">
      <c r="B38" s="100" t="s">
        <v>105</v>
      </c>
      <c r="C38" s="65" t="s">
        <v>100</v>
      </c>
      <c r="D38" s="65">
        <v>0</v>
      </c>
      <c r="E38" s="101">
        <v>0</v>
      </c>
    </row>
    <row r="39" spans="2:5" ht="21.95" customHeight="1" x14ac:dyDescent="1.3">
      <c r="B39" s="102" t="s">
        <v>105</v>
      </c>
      <c r="C39" s="64" t="s">
        <v>101</v>
      </c>
      <c r="D39" s="64">
        <v>0</v>
      </c>
      <c r="E39" s="103">
        <v>0</v>
      </c>
    </row>
    <row r="40" spans="2:5" ht="21.95" customHeight="1" x14ac:dyDescent="1.3">
      <c r="B40" s="100" t="s">
        <v>105</v>
      </c>
      <c r="C40" s="65" t="s">
        <v>102</v>
      </c>
      <c r="D40" s="65">
        <v>0</v>
      </c>
      <c r="E40" s="101">
        <v>0</v>
      </c>
    </row>
    <row r="41" spans="2:5" ht="21.95" customHeight="1" x14ac:dyDescent="1.3">
      <c r="B41" s="102" t="s">
        <v>105</v>
      </c>
      <c r="C41" s="64" t="s">
        <v>103</v>
      </c>
      <c r="D41" s="64">
        <v>0</v>
      </c>
      <c r="E41" s="103">
        <v>0</v>
      </c>
    </row>
    <row r="42" spans="2:5" ht="21.95" customHeight="1" x14ac:dyDescent="1.3">
      <c r="B42" s="100" t="s">
        <v>105</v>
      </c>
      <c r="C42" s="65" t="s">
        <v>104</v>
      </c>
      <c r="D42" s="65">
        <v>0</v>
      </c>
      <c r="E42" s="101">
        <v>0</v>
      </c>
    </row>
    <row r="43" spans="2:5" ht="21.95" customHeight="1" x14ac:dyDescent="1.3">
      <c r="B43" s="102" t="s">
        <v>135</v>
      </c>
      <c r="C43" s="64" t="s">
        <v>66</v>
      </c>
      <c r="D43" s="64">
        <v>0</v>
      </c>
      <c r="E43" s="103">
        <v>0</v>
      </c>
    </row>
    <row r="44" spans="2:5" ht="21.95" customHeight="1" x14ac:dyDescent="1.3">
      <c r="B44" s="100" t="s">
        <v>135</v>
      </c>
      <c r="C44" s="65" t="s">
        <v>67</v>
      </c>
      <c r="D44" s="65">
        <v>7.38</v>
      </c>
      <c r="E44" s="101">
        <v>86.81</v>
      </c>
    </row>
    <row r="45" spans="2:5" ht="21.95" customHeight="1" x14ac:dyDescent="1.3">
      <c r="B45" s="102" t="s">
        <v>135</v>
      </c>
      <c r="C45" s="64" t="s">
        <v>68</v>
      </c>
      <c r="D45" s="64">
        <v>0</v>
      </c>
      <c r="E45" s="103">
        <v>0</v>
      </c>
    </row>
    <row r="46" spans="2:5" ht="21.95" customHeight="1" x14ac:dyDescent="1.3">
      <c r="B46" s="100" t="s">
        <v>135</v>
      </c>
      <c r="C46" s="65" t="s">
        <v>69</v>
      </c>
      <c r="D46" s="65">
        <v>0</v>
      </c>
      <c r="E46" s="101">
        <v>0</v>
      </c>
    </row>
    <row r="47" spans="2:5" ht="21.95" customHeight="1" x14ac:dyDescent="1.3">
      <c r="B47" s="102" t="s">
        <v>135</v>
      </c>
      <c r="C47" s="64" t="s">
        <v>70</v>
      </c>
      <c r="D47" s="64">
        <v>0</v>
      </c>
      <c r="E47" s="103">
        <v>0</v>
      </c>
    </row>
    <row r="48" spans="2:5" ht="21.95" customHeight="1" x14ac:dyDescent="1.3">
      <c r="B48" s="100" t="s">
        <v>135</v>
      </c>
      <c r="C48" s="65" t="s">
        <v>71</v>
      </c>
      <c r="D48" s="65">
        <v>0</v>
      </c>
      <c r="E48" s="101">
        <v>0</v>
      </c>
    </row>
    <row r="49" spans="2:5" ht="21.95" customHeight="1" x14ac:dyDescent="1.3">
      <c r="B49" s="102" t="s">
        <v>135</v>
      </c>
      <c r="C49" s="64" t="s">
        <v>72</v>
      </c>
      <c r="D49" s="64">
        <v>0</v>
      </c>
      <c r="E49" s="103">
        <v>0</v>
      </c>
    </row>
    <row r="50" spans="2:5" ht="21.95" customHeight="1" x14ac:dyDescent="1.3">
      <c r="B50" s="100" t="s">
        <v>135</v>
      </c>
      <c r="C50" s="65" t="s">
        <v>73</v>
      </c>
      <c r="D50" s="65">
        <v>0</v>
      </c>
      <c r="E50" s="101">
        <v>0</v>
      </c>
    </row>
    <row r="51" spans="2:5" ht="21.95" customHeight="1" x14ac:dyDescent="1.3">
      <c r="B51" s="102" t="s">
        <v>135</v>
      </c>
      <c r="C51" s="64" t="s">
        <v>74</v>
      </c>
      <c r="D51" s="64">
        <v>0</v>
      </c>
      <c r="E51" s="103">
        <v>0</v>
      </c>
    </row>
    <row r="52" spans="2:5" ht="21.95" customHeight="1" x14ac:dyDescent="1.3">
      <c r="B52" s="100" t="s">
        <v>135</v>
      </c>
      <c r="C52" s="65" t="s">
        <v>75</v>
      </c>
      <c r="D52" s="65">
        <v>0</v>
      </c>
      <c r="E52" s="101">
        <v>0</v>
      </c>
    </row>
    <row r="53" spans="2:5" ht="21.95" customHeight="1" x14ac:dyDescent="1.3">
      <c r="B53" s="102" t="s">
        <v>135</v>
      </c>
      <c r="C53" s="64" t="s">
        <v>76</v>
      </c>
      <c r="D53" s="64">
        <v>0</v>
      </c>
      <c r="E53" s="103">
        <v>0</v>
      </c>
    </row>
    <row r="54" spans="2:5" ht="21.95" customHeight="1" x14ac:dyDescent="1.3">
      <c r="B54" s="100" t="s">
        <v>135</v>
      </c>
      <c r="C54" s="65" t="s">
        <v>77</v>
      </c>
      <c r="D54" s="65">
        <v>0</v>
      </c>
      <c r="E54" s="101">
        <v>0</v>
      </c>
    </row>
    <row r="55" spans="2:5" ht="21.95" customHeight="1" x14ac:dyDescent="1.3">
      <c r="B55" s="102" t="s">
        <v>135</v>
      </c>
      <c r="C55" s="64" t="s">
        <v>78</v>
      </c>
      <c r="D55" s="64">
        <v>0</v>
      </c>
      <c r="E55" s="103">
        <v>0</v>
      </c>
    </row>
    <row r="56" spans="2:5" ht="21.95" customHeight="1" x14ac:dyDescent="1.3">
      <c r="B56" s="100" t="s">
        <v>135</v>
      </c>
      <c r="C56" s="65" t="s">
        <v>79</v>
      </c>
      <c r="D56" s="65">
        <v>0</v>
      </c>
      <c r="E56" s="101">
        <v>0</v>
      </c>
    </row>
    <row r="57" spans="2:5" ht="21.95" customHeight="1" x14ac:dyDescent="1.3">
      <c r="B57" s="102" t="s">
        <v>135</v>
      </c>
      <c r="C57" s="64" t="s">
        <v>80</v>
      </c>
      <c r="D57" s="64">
        <v>0</v>
      </c>
      <c r="E57" s="103">
        <v>0</v>
      </c>
    </row>
    <row r="58" spans="2:5" ht="21.95" customHeight="1" x14ac:dyDescent="1.3">
      <c r="B58" s="100" t="s">
        <v>135</v>
      </c>
      <c r="C58" s="65" t="s">
        <v>81</v>
      </c>
      <c r="D58" s="65">
        <v>0</v>
      </c>
      <c r="E58" s="101">
        <v>0</v>
      </c>
    </row>
    <row r="59" spans="2:5" ht="21.95" customHeight="1" x14ac:dyDescent="1.3">
      <c r="B59" s="102" t="s">
        <v>135</v>
      </c>
      <c r="C59" s="64" t="s">
        <v>83</v>
      </c>
      <c r="D59" s="64">
        <v>0.03</v>
      </c>
      <c r="E59" s="103">
        <v>0.28000000000000003</v>
      </c>
    </row>
    <row r="60" spans="2:5" ht="21.95" customHeight="1" x14ac:dyDescent="1.3">
      <c r="B60" s="100" t="s">
        <v>135</v>
      </c>
      <c r="C60" s="65" t="s">
        <v>85</v>
      </c>
      <c r="D60" s="65">
        <v>0</v>
      </c>
      <c r="E60" s="101">
        <v>0</v>
      </c>
    </row>
    <row r="61" spans="2:5" ht="21.95" customHeight="1" x14ac:dyDescent="1.3">
      <c r="B61" s="102" t="s">
        <v>135</v>
      </c>
      <c r="C61" s="64" t="s">
        <v>87</v>
      </c>
      <c r="D61" s="64">
        <v>0</v>
      </c>
      <c r="E61" s="103">
        <v>0</v>
      </c>
    </row>
    <row r="62" spans="2:5" ht="21.95" customHeight="1" x14ac:dyDescent="1.3">
      <c r="B62" s="100" t="s">
        <v>135</v>
      </c>
      <c r="C62" s="65" t="s">
        <v>89</v>
      </c>
      <c r="D62" s="65">
        <v>0</v>
      </c>
      <c r="E62" s="101">
        <v>0</v>
      </c>
    </row>
    <row r="63" spans="2:5" ht="21.95" customHeight="1" x14ac:dyDescent="1.3">
      <c r="B63" s="102" t="s">
        <v>135</v>
      </c>
      <c r="C63" s="64" t="s">
        <v>91</v>
      </c>
      <c r="D63" s="64">
        <v>0</v>
      </c>
      <c r="E63" s="103">
        <v>0</v>
      </c>
    </row>
    <row r="64" spans="2:5" ht="21.95" customHeight="1" x14ac:dyDescent="1.3">
      <c r="B64" s="100" t="s">
        <v>135</v>
      </c>
      <c r="C64" s="65" t="s">
        <v>92</v>
      </c>
      <c r="D64" s="65">
        <v>0</v>
      </c>
      <c r="E64" s="101">
        <v>0</v>
      </c>
    </row>
    <row r="65" spans="2:5" ht="21.95" customHeight="1" x14ac:dyDescent="1.3">
      <c r="B65" s="102" t="s">
        <v>135</v>
      </c>
      <c r="C65" s="64" t="s">
        <v>93</v>
      </c>
      <c r="D65" s="64">
        <v>0</v>
      </c>
      <c r="E65" s="103">
        <v>0</v>
      </c>
    </row>
    <row r="66" spans="2:5" ht="21.95" customHeight="1" x14ac:dyDescent="1.3">
      <c r="B66" s="100" t="s">
        <v>135</v>
      </c>
      <c r="C66" s="65" t="s">
        <v>94</v>
      </c>
      <c r="D66" s="65">
        <v>0</v>
      </c>
      <c r="E66" s="101">
        <v>0</v>
      </c>
    </row>
    <row r="67" spans="2:5" ht="21.95" customHeight="1" x14ac:dyDescent="1.3">
      <c r="B67" s="102" t="s">
        <v>135</v>
      </c>
      <c r="C67" s="64" t="s">
        <v>95</v>
      </c>
      <c r="D67" s="64">
        <v>0</v>
      </c>
      <c r="E67" s="103">
        <v>0</v>
      </c>
    </row>
    <row r="68" spans="2:5" ht="21.95" customHeight="1" x14ac:dyDescent="1.3">
      <c r="B68" s="100" t="s">
        <v>135</v>
      </c>
      <c r="C68" s="65" t="s">
        <v>96</v>
      </c>
      <c r="D68" s="65">
        <v>0</v>
      </c>
      <c r="E68" s="101">
        <v>0</v>
      </c>
    </row>
    <row r="69" spans="2:5" ht="21.95" customHeight="1" x14ac:dyDescent="1.3">
      <c r="B69" s="102" t="s">
        <v>135</v>
      </c>
      <c r="C69" s="64" t="s">
        <v>97</v>
      </c>
      <c r="D69" s="64">
        <v>0</v>
      </c>
      <c r="E69" s="103">
        <v>0</v>
      </c>
    </row>
    <row r="70" spans="2:5" ht="21.95" customHeight="1" x14ac:dyDescent="1.3">
      <c r="B70" s="100" t="s">
        <v>135</v>
      </c>
      <c r="C70" s="65" t="s">
        <v>98</v>
      </c>
      <c r="D70" s="65">
        <v>0</v>
      </c>
      <c r="E70" s="101">
        <v>0</v>
      </c>
    </row>
    <row r="71" spans="2:5" ht="21.95" customHeight="1" x14ac:dyDescent="1.3">
      <c r="B71" s="102" t="s">
        <v>135</v>
      </c>
      <c r="C71" s="64" t="s">
        <v>99</v>
      </c>
      <c r="D71" s="64">
        <v>0</v>
      </c>
      <c r="E71" s="103">
        <v>0</v>
      </c>
    </row>
    <row r="72" spans="2:5" ht="21.95" customHeight="1" x14ac:dyDescent="1.3">
      <c r="B72" s="100" t="s">
        <v>135</v>
      </c>
      <c r="C72" s="65" t="s">
        <v>100</v>
      </c>
      <c r="D72" s="65">
        <v>0</v>
      </c>
      <c r="E72" s="101">
        <v>0</v>
      </c>
    </row>
    <row r="73" spans="2:5" ht="21.95" customHeight="1" x14ac:dyDescent="1.3">
      <c r="B73" s="102" t="s">
        <v>135</v>
      </c>
      <c r="C73" s="64" t="s">
        <v>101</v>
      </c>
      <c r="D73" s="64">
        <v>0</v>
      </c>
      <c r="E73" s="103">
        <v>0</v>
      </c>
    </row>
    <row r="74" spans="2:5" ht="21.95" customHeight="1" x14ac:dyDescent="1.3">
      <c r="B74" s="100" t="s">
        <v>135</v>
      </c>
      <c r="C74" s="65" t="s">
        <v>102</v>
      </c>
      <c r="D74" s="65">
        <v>0</v>
      </c>
      <c r="E74" s="101">
        <v>0</v>
      </c>
    </row>
    <row r="75" spans="2:5" ht="21.95" customHeight="1" x14ac:dyDescent="1.3">
      <c r="B75" s="102" t="s">
        <v>135</v>
      </c>
      <c r="C75" s="64" t="s">
        <v>103</v>
      </c>
      <c r="D75" s="64">
        <v>0</v>
      </c>
      <c r="E75" s="103">
        <v>0</v>
      </c>
    </row>
    <row r="76" spans="2:5" ht="21.95" customHeight="1" thickBot="1" x14ac:dyDescent="1.35">
      <c r="B76" s="104" t="s">
        <v>135</v>
      </c>
      <c r="C76" s="105" t="s">
        <v>104</v>
      </c>
      <c r="D76" s="105">
        <v>0</v>
      </c>
      <c r="E76" s="106">
        <v>0</v>
      </c>
    </row>
  </sheetData>
  <mergeCells count="1">
    <mergeCell ref="A3:C3"/>
  </mergeCells>
  <hyperlinks>
    <hyperlink ref="A3" location="Contents!A1" display="Return to: Main Menu" xr:uid="{376977EB-FFE4-4A81-AC4F-1CC61BB01052}"/>
  </hyperlinks>
  <pageMargins left="0.7" right="0.7" top="0.75" bottom="0.75" header="0.3" footer="0.3"/>
  <drawing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E10D8-A177-4A13-B571-AFB05C537B74}">
  <sheetPr>
    <tabColor theme="5" tint="-0.249977111117893"/>
  </sheetPr>
  <dimension ref="A1:K9"/>
  <sheetViews>
    <sheetView showGridLines="0" workbookViewId="0">
      <selection activeCell="B7" sqref="B7:D9"/>
    </sheetView>
  </sheetViews>
  <sheetFormatPr defaultRowHeight="14.35" x14ac:dyDescent="0.5"/>
  <cols>
    <col min="2" max="2" width="8.703125" bestFit="1" customWidth="1"/>
    <col min="3" max="3" width="20.1171875" customWidth="1"/>
    <col min="4" max="4" width="14.1171875" customWidth="1"/>
    <col min="11" max="11" width="80.29296875" customWidth="1"/>
  </cols>
  <sheetData>
    <row r="1" spans="1:11" s="29" customFormat="1" ht="84.45" customHeight="1" thickBot="1" x14ac:dyDescent="1.5">
      <c r="A1" s="30"/>
      <c r="B1" s="30"/>
      <c r="C1" s="30"/>
      <c r="D1" s="210"/>
      <c r="E1" s="210"/>
      <c r="F1" s="210"/>
      <c r="G1" s="210"/>
      <c r="H1" s="210"/>
      <c r="I1" s="210"/>
      <c r="J1" s="210"/>
      <c r="K1" s="210"/>
    </row>
    <row r="2" spans="1:11" s="33" customFormat="1" ht="23.7" thickBot="1" x14ac:dyDescent="1.5">
      <c r="A2" s="32"/>
    </row>
    <row r="3" spans="1:11" s="31" customFormat="1" ht="23.35" x14ac:dyDescent="1.45">
      <c r="A3" s="221" t="s">
        <v>28</v>
      </c>
      <c r="B3" s="222"/>
      <c r="C3" s="222"/>
    </row>
    <row r="4" spans="1:11" ht="34.35" x14ac:dyDescent="2.1">
      <c r="A4" s="44" t="s">
        <v>143</v>
      </c>
      <c r="B4" s="1"/>
      <c r="C4" s="1"/>
      <c r="D4" s="1"/>
    </row>
    <row r="5" spans="1:11" ht="21" x14ac:dyDescent="1.3">
      <c r="A5" s="1"/>
      <c r="B5" s="1"/>
      <c r="C5" s="1"/>
      <c r="D5" s="1"/>
    </row>
    <row r="6" spans="1:11" ht="34.950000000000003" customHeight="1" x14ac:dyDescent="0.5">
      <c r="A6" s="3"/>
      <c r="B6" s="62" t="s">
        <v>122</v>
      </c>
      <c r="C6" s="62" t="s">
        <v>123</v>
      </c>
      <c r="D6" s="62" t="s">
        <v>114</v>
      </c>
    </row>
    <row r="7" spans="1:11" ht="21.95" customHeight="1" x14ac:dyDescent="1.3">
      <c r="A7" s="1"/>
      <c r="B7" s="96" t="s">
        <v>65</v>
      </c>
      <c r="C7" s="11">
        <v>0.26</v>
      </c>
      <c r="D7" s="11">
        <v>2.13</v>
      </c>
    </row>
    <row r="8" spans="1:11" ht="21.95" customHeight="1" x14ac:dyDescent="1.3">
      <c r="A8" s="1"/>
      <c r="B8" s="96" t="s">
        <v>105</v>
      </c>
      <c r="C8" s="11">
        <v>0.19</v>
      </c>
      <c r="D8" s="151">
        <v>1.7</v>
      </c>
    </row>
    <row r="9" spans="1:11" ht="21.95" customHeight="1" x14ac:dyDescent="1.3">
      <c r="A9" s="1"/>
      <c r="B9" s="96" t="s">
        <v>106</v>
      </c>
      <c r="C9" s="11">
        <v>0.18</v>
      </c>
      <c r="D9" s="11">
        <v>2.35</v>
      </c>
    </row>
  </sheetData>
  <mergeCells count="2">
    <mergeCell ref="D1:K1"/>
    <mergeCell ref="A3:C3"/>
  </mergeCells>
  <hyperlinks>
    <hyperlink ref="A3" location="Contents!A1" display="Return to: Main Menu" xr:uid="{48F11F54-287B-470E-8736-AD6F1B532D27}"/>
  </hyperlinks>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230D8-3993-4A1D-8EA6-48567EE38597}">
  <sheetPr>
    <tabColor theme="1"/>
  </sheetPr>
  <dimension ref="A1:V35"/>
  <sheetViews>
    <sheetView showGridLines="0" workbookViewId="0">
      <selection activeCell="I15" sqref="I15"/>
    </sheetView>
  </sheetViews>
  <sheetFormatPr defaultRowHeight="21" x14ac:dyDescent="1.3"/>
  <cols>
    <col min="2" max="2" width="29.1171875" customWidth="1"/>
    <col min="3" max="3" width="36" style="1" bestFit="1" customWidth="1"/>
    <col min="4" max="4" width="36" bestFit="1" customWidth="1"/>
    <col min="5" max="7" width="8.87890625" customWidth="1"/>
    <col min="9" max="9" width="29" customWidth="1"/>
    <col min="10" max="10" width="38.5859375" customWidth="1"/>
    <col min="11" max="11" width="11.41015625" hidden="1" customWidth="1"/>
  </cols>
  <sheetData>
    <row r="1" spans="1:22" s="29" customFormat="1" ht="84.45" customHeight="1" thickBot="1" x14ac:dyDescent="1.5">
      <c r="A1" s="30"/>
      <c r="B1" s="30"/>
      <c r="C1" s="30"/>
      <c r="D1" s="215"/>
      <c r="E1" s="215"/>
      <c r="F1" s="215"/>
      <c r="G1" s="215"/>
      <c r="H1" s="215"/>
      <c r="I1" s="215"/>
      <c r="J1" s="215"/>
      <c r="K1" s="215"/>
    </row>
    <row r="2" spans="1:22" s="33" customFormat="1" ht="23.7" thickBot="1" x14ac:dyDescent="1.5">
      <c r="A2" s="32"/>
    </row>
    <row r="3" spans="1:22" s="31" customFormat="1" ht="23.7" thickBot="1" x14ac:dyDescent="1.5"/>
    <row r="4" spans="1:22" s="33" customFormat="1" ht="34.700000000000003" thickBot="1" x14ac:dyDescent="2.15">
      <c r="A4" s="137" t="s">
        <v>6</v>
      </c>
    </row>
    <row r="5" spans="1:22" x14ac:dyDescent="1.3">
      <c r="A5" s="18"/>
      <c r="B5" s="1"/>
      <c r="D5" s="1"/>
      <c r="E5" s="1"/>
      <c r="F5" s="1"/>
      <c r="G5" s="1"/>
      <c r="H5" s="1"/>
      <c r="I5" s="1"/>
      <c r="J5" s="1"/>
      <c r="K5" s="1"/>
      <c r="L5" s="1"/>
      <c r="M5" s="1"/>
      <c r="N5" s="1"/>
      <c r="O5" s="1"/>
      <c r="P5" s="1"/>
      <c r="Q5" s="1"/>
      <c r="R5" s="1"/>
      <c r="S5" s="1"/>
      <c r="T5" s="1"/>
    </row>
    <row r="6" spans="1:22" x14ac:dyDescent="1.3">
      <c r="A6" s="18"/>
      <c r="B6" s="140" t="s">
        <v>7</v>
      </c>
      <c r="C6" s="141" t="s">
        <v>8</v>
      </c>
      <c r="D6" s="142" t="s">
        <v>9</v>
      </c>
      <c r="E6" s="1"/>
      <c r="F6" s="1"/>
      <c r="G6" s="1"/>
      <c r="H6" s="1"/>
      <c r="I6" s="1"/>
      <c r="J6" s="1"/>
      <c r="K6" s="1"/>
      <c r="L6" s="1"/>
      <c r="M6" s="1"/>
      <c r="N6" s="1"/>
      <c r="O6" s="1"/>
      <c r="P6" s="1"/>
      <c r="Q6" s="1"/>
      <c r="R6" s="1"/>
      <c r="S6" s="1"/>
      <c r="T6" s="1"/>
    </row>
    <row r="7" spans="1:22" ht="21.95" customHeight="1" x14ac:dyDescent="1.3">
      <c r="A7" s="18"/>
      <c r="B7" s="138" t="s">
        <v>10</v>
      </c>
      <c r="C7" s="15" t="s">
        <v>10</v>
      </c>
      <c r="D7" s="143" t="str">
        <f>HYPERLINK("#Versions!A1","Versions")</f>
        <v>Versions</v>
      </c>
      <c r="E7" s="1"/>
      <c r="F7" s="1"/>
      <c r="G7" s="1"/>
      <c r="H7" s="1"/>
      <c r="I7" s="1"/>
      <c r="J7" s="1"/>
      <c r="K7" s="1"/>
      <c r="L7" s="1"/>
      <c r="M7" s="1"/>
      <c r="N7" s="1"/>
      <c r="O7" s="1"/>
      <c r="P7" s="1"/>
      <c r="Q7" s="1"/>
      <c r="R7" s="1"/>
      <c r="S7" s="1"/>
    </row>
    <row r="8" spans="1:22" ht="21.95" customHeight="1" x14ac:dyDescent="1.3">
      <c r="A8" s="18"/>
      <c r="B8" s="144" t="str">
        <f>HYPERLINK("#Starting_Point.Capacity_Data!A1","Starting point")</f>
        <v>Starting point</v>
      </c>
      <c r="C8" s="15"/>
      <c r="D8" s="145"/>
      <c r="E8" s="1"/>
      <c r="F8" s="1"/>
      <c r="G8" s="1"/>
      <c r="H8" s="1"/>
      <c r="I8" s="1"/>
      <c r="J8" s="1"/>
      <c r="K8" s="1"/>
      <c r="L8" s="1"/>
      <c r="M8" s="1"/>
      <c r="N8" s="1"/>
      <c r="O8" s="1"/>
      <c r="P8" s="1"/>
      <c r="Q8" s="1"/>
      <c r="R8" s="1"/>
      <c r="S8" s="1"/>
    </row>
    <row r="9" spans="1:22" ht="21.95" customHeight="1" x14ac:dyDescent="1.3">
      <c r="A9" s="18"/>
      <c r="B9" s="138"/>
      <c r="C9" s="15" t="s">
        <v>11</v>
      </c>
      <c r="D9" s="51" t="str">
        <f>HYPERLINK("#Starting_Point.Capacity_Data!A1","Starting_Point.Capacity_Data")</f>
        <v>Starting_Point.Capacity_Data</v>
      </c>
      <c r="E9" s="1"/>
      <c r="F9" s="1"/>
      <c r="G9" s="1"/>
      <c r="H9" s="1"/>
      <c r="L9" s="1"/>
      <c r="M9" s="1"/>
      <c r="N9" s="1"/>
      <c r="O9" s="1"/>
      <c r="P9" s="1"/>
      <c r="Q9" s="1"/>
      <c r="R9" s="1"/>
      <c r="S9" s="1"/>
      <c r="T9" s="1"/>
      <c r="U9" s="1"/>
      <c r="V9" s="1"/>
    </row>
    <row r="10" spans="1:22" ht="21.95" customHeight="1" x14ac:dyDescent="1.3">
      <c r="A10" s="18"/>
      <c r="B10" s="138"/>
      <c r="C10" s="15" t="s">
        <v>12</v>
      </c>
      <c r="D10" s="182" t="str">
        <f>HYPERLINK("#Starting_Point.Peak_Demand_Data!A1","Starting_Point.Peak_Demand_Data")</f>
        <v>Starting_Point.Peak_Demand_Data</v>
      </c>
      <c r="E10" s="1"/>
      <c r="F10" s="1"/>
      <c r="G10" s="1"/>
      <c r="H10" s="1"/>
      <c r="L10" s="1"/>
      <c r="M10" s="1"/>
      <c r="N10" s="1"/>
      <c r="O10" s="1"/>
      <c r="P10" s="1"/>
      <c r="Q10" s="1"/>
      <c r="R10" s="1"/>
      <c r="S10" s="1"/>
      <c r="T10" s="1"/>
      <c r="U10" s="1"/>
      <c r="V10" s="1"/>
    </row>
    <row r="11" spans="1:22" ht="21.95" customHeight="1" x14ac:dyDescent="1.3">
      <c r="A11" s="18"/>
      <c r="B11" s="138"/>
      <c r="C11" s="15"/>
      <c r="D11" s="51"/>
      <c r="E11" s="1"/>
      <c r="F11" s="1"/>
      <c r="G11" s="1"/>
      <c r="H11" s="1"/>
      <c r="L11" s="1"/>
      <c r="M11" s="1"/>
      <c r="N11" s="1"/>
      <c r="O11" s="1"/>
      <c r="P11" s="1"/>
      <c r="Q11" s="1"/>
      <c r="R11" s="1"/>
      <c r="S11" s="1"/>
      <c r="T11" s="1"/>
      <c r="U11" s="1"/>
      <c r="V11" s="1"/>
    </row>
    <row r="12" spans="1:22" ht="21.95" customHeight="1" x14ac:dyDescent="1.3">
      <c r="A12" s="18"/>
      <c r="B12" s="146" t="s">
        <v>13</v>
      </c>
      <c r="C12" s="34"/>
      <c r="D12" s="147"/>
      <c r="E12" s="1"/>
      <c r="F12" s="1"/>
      <c r="G12" s="1"/>
      <c r="H12" s="1"/>
      <c r="L12" s="1"/>
      <c r="M12" s="1"/>
      <c r="N12" s="1"/>
      <c r="O12" s="1"/>
      <c r="P12" s="1"/>
      <c r="Q12" s="1"/>
      <c r="R12" s="1"/>
      <c r="S12" s="1"/>
      <c r="T12" s="1"/>
      <c r="U12" s="1"/>
      <c r="V12" s="1"/>
    </row>
    <row r="13" spans="1:22" ht="21.95" customHeight="1" x14ac:dyDescent="1.3">
      <c r="A13" s="18"/>
      <c r="B13" s="144" t="str">
        <f>HYPERLINK("#Portfolio_1!A1","Portfolio 1")</f>
        <v>Portfolio 1</v>
      </c>
      <c r="C13" s="16"/>
      <c r="D13" s="145"/>
      <c r="E13" s="1"/>
      <c r="F13" s="1"/>
      <c r="G13" s="1"/>
      <c r="H13" s="1"/>
      <c r="L13" s="1"/>
      <c r="M13" s="1"/>
      <c r="N13" s="1"/>
      <c r="O13" s="1"/>
      <c r="P13" s="1"/>
      <c r="Q13" s="1"/>
      <c r="R13" s="1"/>
      <c r="S13" s="1"/>
      <c r="T13" s="1"/>
      <c r="U13" s="1"/>
      <c r="V13" s="1"/>
    </row>
    <row r="14" spans="1:22" ht="21.95" customHeight="1" x14ac:dyDescent="1.3">
      <c r="A14" s="18"/>
      <c r="B14" s="144"/>
      <c r="C14" s="15" t="s">
        <v>13</v>
      </c>
      <c r="D14" s="143" t="str">
        <f>HYPERLINK("#Portfolios!A1","Portfolios")</f>
        <v>Portfolios</v>
      </c>
      <c r="E14" s="1"/>
      <c r="F14" s="1"/>
      <c r="G14" s="1"/>
      <c r="H14" s="1"/>
      <c r="L14" s="1"/>
      <c r="M14" s="1"/>
      <c r="N14" s="1"/>
      <c r="O14" s="1"/>
      <c r="P14" s="1"/>
      <c r="Q14" s="1"/>
      <c r="R14" s="1"/>
      <c r="S14" s="1"/>
      <c r="T14" s="1"/>
      <c r="U14" s="1"/>
      <c r="V14" s="1"/>
    </row>
    <row r="15" spans="1:22" ht="21.95" customHeight="1" x14ac:dyDescent="1.3">
      <c r="A15" s="18"/>
      <c r="B15" s="107"/>
      <c r="C15" s="15" t="s">
        <v>14</v>
      </c>
      <c r="D15" s="143" t="str">
        <f>HYPERLINK("#P1.Capacity_Data!A1","P1.Capacity_Data")</f>
        <v>P1.Capacity_Data</v>
      </c>
      <c r="E15" s="1"/>
      <c r="F15" s="1"/>
      <c r="G15" s="1"/>
      <c r="H15" s="1"/>
      <c r="L15" s="1"/>
      <c r="M15" s="1"/>
      <c r="N15" s="1"/>
      <c r="O15" s="1"/>
      <c r="P15" s="1"/>
      <c r="Q15" s="1"/>
      <c r="R15" s="1"/>
      <c r="S15" s="1"/>
      <c r="T15" s="1"/>
      <c r="U15" s="1"/>
      <c r="V15" s="1"/>
    </row>
    <row r="16" spans="1:22" ht="21.95" customHeight="1" x14ac:dyDescent="1.3">
      <c r="A16" s="18"/>
      <c r="B16" s="107"/>
      <c r="C16" s="15" t="s">
        <v>15</v>
      </c>
      <c r="D16" s="143" t="str">
        <f>HYPERLINK("#P1.Adequacy_Results!A1","P1.Adequacy_Results")</f>
        <v>P1.Adequacy_Results</v>
      </c>
      <c r="E16" s="1"/>
      <c r="F16" s="1"/>
      <c r="G16" s="1"/>
      <c r="H16" s="1"/>
      <c r="L16" s="1"/>
      <c r="M16" s="1"/>
      <c r="N16" s="1"/>
      <c r="O16" s="1"/>
      <c r="P16" s="1"/>
      <c r="Q16" s="1"/>
      <c r="R16" s="1"/>
      <c r="S16" s="1"/>
      <c r="T16" s="1"/>
      <c r="U16" s="1"/>
      <c r="V16" s="1"/>
    </row>
    <row r="17" spans="1:22" ht="21.95" customHeight="1" x14ac:dyDescent="1.3">
      <c r="A17" s="18"/>
      <c r="B17" s="144" t="str">
        <f>HYPERLINK("#Portfolio_2!A1","Portfolio 2")</f>
        <v>Portfolio 2</v>
      </c>
      <c r="C17" s="15"/>
      <c r="D17" s="145"/>
      <c r="E17" s="1"/>
      <c r="F17" s="1"/>
      <c r="G17" s="1"/>
      <c r="H17" s="1"/>
      <c r="L17" s="1"/>
      <c r="M17" s="1"/>
      <c r="N17" s="1"/>
      <c r="O17" s="1"/>
      <c r="P17" s="1"/>
      <c r="Q17" s="1"/>
      <c r="R17" s="1"/>
      <c r="S17" s="1"/>
      <c r="T17" s="1"/>
      <c r="U17" s="1"/>
      <c r="V17" s="1"/>
    </row>
    <row r="18" spans="1:22" ht="21.95" customHeight="1" x14ac:dyDescent="1.3">
      <c r="A18" s="18"/>
      <c r="B18" s="138"/>
      <c r="C18" s="15" t="s">
        <v>16</v>
      </c>
      <c r="D18" s="143" t="str">
        <f>HYPERLINK("#P2.Capacity_Data!A1","P2.Capacity_Data")</f>
        <v>P2.Capacity_Data</v>
      </c>
      <c r="E18" s="1"/>
      <c r="F18" s="1"/>
      <c r="G18" s="1"/>
      <c r="H18" s="1"/>
      <c r="L18" s="1"/>
      <c r="M18" s="1"/>
      <c r="N18" s="1"/>
      <c r="O18" s="1"/>
      <c r="P18" s="1"/>
      <c r="Q18" s="1"/>
      <c r="R18" s="1"/>
      <c r="S18" s="1"/>
      <c r="T18" s="1"/>
      <c r="U18" s="1"/>
      <c r="V18" s="1"/>
    </row>
    <row r="19" spans="1:22" ht="21.95" customHeight="1" x14ac:dyDescent="1.3">
      <c r="A19" s="18"/>
      <c r="B19" s="138"/>
      <c r="C19" s="15" t="s">
        <v>17</v>
      </c>
      <c r="D19" s="143" t="str">
        <f>HYPERLINK("#P2.Adequacy_Results!A1","P2.Adequacy_Results")</f>
        <v>P2.Adequacy_Results</v>
      </c>
      <c r="E19" s="1"/>
      <c r="F19" s="1"/>
      <c r="G19" s="1"/>
      <c r="H19" s="1"/>
      <c r="L19" s="1"/>
      <c r="M19" s="1"/>
      <c r="N19" s="1"/>
      <c r="O19" s="1"/>
      <c r="P19" s="1"/>
      <c r="Q19" s="1"/>
      <c r="R19" s="1"/>
      <c r="S19" s="1"/>
      <c r="T19" s="1"/>
      <c r="U19" s="1"/>
      <c r="V19" s="1"/>
    </row>
    <row r="20" spans="1:22" ht="21.95" customHeight="1" x14ac:dyDescent="1.3">
      <c r="A20" s="18"/>
      <c r="B20" s="144" t="str">
        <f>HYPERLINK("#Portfolio_3!A1","Portfolio 3")</f>
        <v>Portfolio 3</v>
      </c>
      <c r="C20" s="15"/>
      <c r="D20" s="145"/>
      <c r="E20" s="1"/>
      <c r="F20" s="1"/>
      <c r="G20" s="1"/>
      <c r="H20" s="1"/>
      <c r="L20" s="1"/>
      <c r="M20" s="1"/>
      <c r="N20" s="1"/>
      <c r="O20" s="1"/>
      <c r="P20" s="1"/>
      <c r="Q20" s="1"/>
      <c r="R20" s="1"/>
      <c r="S20" s="1"/>
      <c r="T20" s="1"/>
      <c r="U20" s="1"/>
      <c r="V20" s="1"/>
    </row>
    <row r="21" spans="1:22" ht="21.95" customHeight="1" x14ac:dyDescent="1.3">
      <c r="A21" s="18"/>
      <c r="B21" s="138"/>
      <c r="C21" s="15" t="s">
        <v>18</v>
      </c>
      <c r="D21" s="143" t="str">
        <f>HYPERLINK("#P3.Capacity_Data!A1","P3.Capacity_Data")</f>
        <v>P3.Capacity_Data</v>
      </c>
      <c r="E21" s="1"/>
      <c r="F21" s="1"/>
      <c r="G21" s="1"/>
      <c r="H21" s="1"/>
      <c r="L21" s="1"/>
      <c r="M21" s="1"/>
      <c r="N21" s="1"/>
      <c r="O21" s="1"/>
      <c r="P21" s="1"/>
      <c r="Q21" s="1"/>
      <c r="R21" s="1"/>
      <c r="S21" s="1"/>
      <c r="T21" s="1"/>
      <c r="U21" s="1"/>
      <c r="V21" s="1"/>
    </row>
    <row r="22" spans="1:22" ht="21.95" customHeight="1" x14ac:dyDescent="1.3">
      <c r="A22" s="18"/>
      <c r="B22" s="138"/>
      <c r="C22" s="15" t="s">
        <v>19</v>
      </c>
      <c r="D22" s="143" t="str">
        <f>HYPERLINK("#P3.Adequacy_Results!A1","P3.Adequacy_Results")</f>
        <v>P3.Adequacy_Results</v>
      </c>
      <c r="E22" s="1"/>
      <c r="F22" s="1"/>
      <c r="G22" s="1"/>
      <c r="H22" s="1"/>
      <c r="L22" s="1"/>
      <c r="M22" s="1"/>
      <c r="N22" s="1"/>
      <c r="O22" s="1"/>
      <c r="P22" s="1"/>
      <c r="Q22" s="1"/>
      <c r="R22" s="1"/>
      <c r="S22" s="1"/>
      <c r="T22" s="1"/>
      <c r="U22" s="1"/>
      <c r="V22" s="1"/>
    </row>
    <row r="23" spans="1:22" ht="21.95" customHeight="1" x14ac:dyDescent="1.3">
      <c r="A23" s="18"/>
      <c r="B23" s="144" t="str">
        <f>HYPERLINK("#Portfolio_4!A1","Portfolio 4")</f>
        <v>Portfolio 4</v>
      </c>
      <c r="C23" s="15"/>
      <c r="D23" s="145"/>
      <c r="E23" s="1"/>
      <c r="F23" s="1"/>
      <c r="G23" s="1"/>
      <c r="H23" s="1"/>
      <c r="L23" s="1"/>
      <c r="M23" s="1"/>
      <c r="N23" s="1"/>
      <c r="O23" s="1"/>
      <c r="P23" s="1"/>
      <c r="Q23" s="1"/>
      <c r="R23" s="1"/>
      <c r="S23" s="1"/>
      <c r="T23" s="1"/>
      <c r="U23" s="1"/>
      <c r="V23" s="1"/>
    </row>
    <row r="24" spans="1:22" ht="21.95" customHeight="1" x14ac:dyDescent="1.3">
      <c r="A24" s="18"/>
      <c r="B24" s="138"/>
      <c r="C24" s="15" t="s">
        <v>20</v>
      </c>
      <c r="D24" s="143" t="str">
        <f>HYPERLINK("#P4.Capacity_Data!A1","P4.Capacity_Data")</f>
        <v>P4.Capacity_Data</v>
      </c>
      <c r="E24" s="1"/>
      <c r="F24" s="1"/>
      <c r="G24" s="1"/>
      <c r="H24" s="1"/>
      <c r="L24" s="1"/>
      <c r="M24" s="1"/>
      <c r="N24" s="1"/>
      <c r="O24" s="1"/>
      <c r="P24" s="1"/>
      <c r="Q24" s="1"/>
      <c r="R24" s="1"/>
      <c r="S24" s="1"/>
      <c r="T24" s="1"/>
      <c r="U24" s="1"/>
      <c r="V24" s="1"/>
    </row>
    <row r="25" spans="1:22" ht="21.95" customHeight="1" x14ac:dyDescent="1.3">
      <c r="A25" s="18"/>
      <c r="B25" s="138"/>
      <c r="C25" s="15" t="s">
        <v>21</v>
      </c>
      <c r="D25" s="143" t="str">
        <f>HYPERLINK("#P4.Adequacy_Results!A1","P4.Adequacy_Results")</f>
        <v>P4.Adequacy_Results</v>
      </c>
      <c r="E25" s="1"/>
      <c r="F25" s="1"/>
      <c r="G25" s="1"/>
      <c r="H25" s="1"/>
      <c r="L25" s="1"/>
      <c r="M25" s="1"/>
      <c r="N25" s="1"/>
      <c r="O25" s="1"/>
      <c r="P25" s="1"/>
      <c r="Q25" s="1"/>
      <c r="R25" s="1"/>
      <c r="S25" s="1"/>
      <c r="T25" s="1"/>
      <c r="U25" s="1"/>
      <c r="V25" s="1"/>
    </row>
    <row r="26" spans="1:22" ht="21.95" customHeight="1" x14ac:dyDescent="1.3">
      <c r="A26" s="18"/>
      <c r="B26" s="144" t="str">
        <f>HYPERLINK("#Portfolio_5!A1","Portfolio 5")</f>
        <v>Portfolio 5</v>
      </c>
      <c r="C26" s="15"/>
      <c r="D26" s="145"/>
      <c r="E26" s="1"/>
      <c r="F26" s="1"/>
      <c r="G26" s="1"/>
      <c r="H26" s="1"/>
      <c r="L26" s="1"/>
      <c r="M26" s="1"/>
      <c r="N26" s="1"/>
      <c r="O26" s="1"/>
      <c r="P26" s="1"/>
      <c r="Q26" s="1"/>
      <c r="R26" s="1"/>
      <c r="S26" s="1"/>
      <c r="T26" s="1"/>
      <c r="U26" s="1"/>
      <c r="V26" s="1"/>
    </row>
    <row r="27" spans="1:22" ht="21.95" customHeight="1" x14ac:dyDescent="1.3">
      <c r="A27" s="18"/>
      <c r="B27" s="138"/>
      <c r="C27" s="15" t="s">
        <v>22</v>
      </c>
      <c r="D27" s="143" t="str">
        <f>HYPERLINK("#P5.Capacity_Data!A1","P5.Capacity_Data")</f>
        <v>P5.Capacity_Data</v>
      </c>
      <c r="E27" s="1"/>
      <c r="F27" s="1"/>
      <c r="G27" s="1"/>
      <c r="H27" s="1"/>
      <c r="L27" s="1"/>
      <c r="M27" s="1"/>
      <c r="N27" s="1"/>
      <c r="O27" s="1"/>
      <c r="P27" s="1"/>
      <c r="Q27" s="1"/>
      <c r="R27" s="1"/>
      <c r="S27" s="1"/>
      <c r="T27" s="1"/>
      <c r="U27" s="1"/>
      <c r="V27" s="1"/>
    </row>
    <row r="28" spans="1:22" ht="21.95" customHeight="1" x14ac:dyDescent="1.3">
      <c r="A28" s="18"/>
      <c r="B28" s="138"/>
      <c r="C28" s="15" t="s">
        <v>23</v>
      </c>
      <c r="D28" s="143" t="str">
        <f>HYPERLINK("#P5.Adequacy_Results!A1","P5.Adequacy_Results")</f>
        <v>P5.Adequacy_Results</v>
      </c>
      <c r="E28" s="1"/>
      <c r="F28" s="1"/>
      <c r="G28" s="1"/>
      <c r="H28" s="1"/>
      <c r="L28" s="1"/>
      <c r="M28" s="1"/>
      <c r="N28" s="1"/>
      <c r="O28" s="1"/>
      <c r="P28" s="1"/>
      <c r="Q28" s="1"/>
      <c r="R28" s="1"/>
      <c r="S28" s="1"/>
      <c r="T28" s="1"/>
      <c r="U28" s="1"/>
      <c r="V28" s="1"/>
    </row>
    <row r="29" spans="1:22" ht="21.95" customHeight="1" x14ac:dyDescent="1.3">
      <c r="A29" s="18"/>
      <c r="B29" s="144" t="str">
        <f>HYPERLINK("#Portfolio_6!A1","Portfolio 6")</f>
        <v>Portfolio 6</v>
      </c>
      <c r="C29" s="15"/>
      <c r="D29" s="145"/>
      <c r="E29" s="1"/>
      <c r="F29" s="1"/>
      <c r="G29" s="1"/>
      <c r="H29" s="1"/>
      <c r="L29" s="1"/>
      <c r="M29" s="1"/>
      <c r="N29" s="1"/>
      <c r="O29" s="1"/>
      <c r="P29" s="1"/>
      <c r="Q29" s="1"/>
      <c r="R29" s="1"/>
      <c r="S29" s="1"/>
      <c r="T29" s="1"/>
      <c r="U29" s="1"/>
      <c r="V29" s="1"/>
    </row>
    <row r="30" spans="1:22" ht="21.95" customHeight="1" x14ac:dyDescent="1.3">
      <c r="A30" s="18"/>
      <c r="B30" s="138"/>
      <c r="C30" s="15" t="s">
        <v>24</v>
      </c>
      <c r="D30" s="143" t="str">
        <f>HYPERLINK("#P6.Capacity_Data!A1","P6.Capacity_Data")</f>
        <v>P6.Capacity_Data</v>
      </c>
      <c r="E30" s="1"/>
      <c r="F30" s="1"/>
      <c r="G30" s="1"/>
      <c r="H30" s="1"/>
      <c r="L30" s="1"/>
      <c r="M30" s="1"/>
      <c r="N30" s="1"/>
      <c r="O30" s="1"/>
      <c r="P30" s="1"/>
      <c r="Q30" s="1"/>
      <c r="R30" s="1"/>
      <c r="S30" s="1"/>
      <c r="T30" s="1"/>
      <c r="U30" s="1"/>
      <c r="V30" s="1"/>
    </row>
    <row r="31" spans="1:22" ht="21.95" customHeight="1" x14ac:dyDescent="1.3">
      <c r="A31" s="18"/>
      <c r="B31" s="138"/>
      <c r="C31" s="15" t="s">
        <v>25</v>
      </c>
      <c r="D31" s="143" t="str">
        <f>HYPERLINK("#P6.Adequacy_Results!A1","P6.Adequacy_Results")</f>
        <v>P6.Adequacy_Results</v>
      </c>
      <c r="E31" s="1"/>
      <c r="F31" s="1"/>
      <c r="G31" s="1"/>
      <c r="H31" s="1"/>
      <c r="L31" s="1"/>
      <c r="M31" s="1"/>
      <c r="N31" s="1"/>
      <c r="O31" s="1"/>
      <c r="P31" s="1"/>
      <c r="Q31" s="1"/>
      <c r="R31" s="1"/>
      <c r="S31" s="1"/>
      <c r="T31" s="1"/>
      <c r="U31" s="1"/>
      <c r="V31" s="1"/>
    </row>
    <row r="32" spans="1:22" ht="21.95" customHeight="1" x14ac:dyDescent="1.3">
      <c r="A32" s="18"/>
      <c r="B32" s="144" t="str">
        <f>HYPERLINK("#Sensitivity_Studies!A1","Sensitivity Studies")</f>
        <v>Sensitivity Studies</v>
      </c>
      <c r="C32" s="15"/>
      <c r="D32" s="145"/>
      <c r="E32" s="1"/>
      <c r="F32" s="1"/>
      <c r="G32" s="1"/>
      <c r="H32" s="1"/>
      <c r="L32" s="1"/>
      <c r="M32" s="1"/>
      <c r="N32" s="1"/>
      <c r="O32" s="1"/>
      <c r="P32" s="1"/>
      <c r="Q32" s="1"/>
      <c r="R32" s="1"/>
      <c r="S32" s="1"/>
      <c r="T32" s="1"/>
      <c r="U32" s="1"/>
      <c r="V32" s="1"/>
    </row>
    <row r="33" spans="1:22" ht="21.95" customHeight="1" x14ac:dyDescent="1.3">
      <c r="A33" s="18"/>
      <c r="B33" s="148"/>
      <c r="C33" s="139" t="s">
        <v>26</v>
      </c>
      <c r="D33" s="170" t="str">
        <f>HYPERLINK("#Sensitivity_Adequacy_Results!A1","Sensitivity_Adequacy_Results")</f>
        <v>Sensitivity_Adequacy_Results</v>
      </c>
      <c r="E33" s="1"/>
      <c r="F33" s="1"/>
      <c r="G33" s="1"/>
      <c r="H33" s="1"/>
      <c r="L33" s="1"/>
      <c r="M33" s="1"/>
      <c r="N33" s="1"/>
      <c r="O33" s="1"/>
      <c r="P33" s="1"/>
      <c r="Q33" s="1"/>
      <c r="R33" s="1"/>
      <c r="S33" s="1"/>
      <c r="T33" s="1"/>
      <c r="U33" s="1"/>
      <c r="V33" s="1"/>
    </row>
    <row r="34" spans="1:22" x14ac:dyDescent="1.3">
      <c r="C34"/>
      <c r="D34" s="1"/>
      <c r="E34" s="1"/>
      <c r="F34" s="1"/>
      <c r="G34" s="1"/>
      <c r="H34" s="1"/>
      <c r="I34" s="1"/>
      <c r="J34" s="1"/>
      <c r="K34" s="1"/>
      <c r="L34" s="1"/>
      <c r="M34" s="1"/>
      <c r="N34" s="1"/>
    </row>
    <row r="35" spans="1:22" ht="14.35" x14ac:dyDescent="0.5">
      <c r="C35"/>
    </row>
  </sheetData>
  <mergeCells count="1">
    <mergeCell ref="D1:K1"/>
  </mergeCells>
  <pageMargins left="0.7" right="0.7" top="0.75" bottom="0.75" header="0.3" footer="0.3"/>
  <drawing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82B9E-F7CA-4775-B186-0EA5D58F3AB3}">
  <sheetPr>
    <tabColor theme="5" tint="0.39997558519241921"/>
  </sheetPr>
  <dimension ref="A1:N28"/>
  <sheetViews>
    <sheetView showGridLines="0" workbookViewId="0">
      <selection activeCell="K26" sqref="K26:N28"/>
    </sheetView>
  </sheetViews>
  <sheetFormatPr defaultColWidth="9" defaultRowHeight="21" x14ac:dyDescent="1.3"/>
  <cols>
    <col min="1" max="1" width="43.1171875" style="1" bestFit="1" customWidth="1"/>
    <col min="2" max="2" width="38.41015625" style="1" bestFit="1" customWidth="1"/>
    <col min="3" max="4" width="13.1171875" style="1" customWidth="1"/>
    <col min="5" max="5" width="13.29296875" style="1" customWidth="1"/>
    <col min="6" max="8" width="9" style="1"/>
    <col min="9" max="9" width="8.87890625" style="1" customWidth="1"/>
    <col min="10" max="10" width="9" style="1"/>
    <col min="11" max="11" width="34.87890625" style="1" bestFit="1" customWidth="1"/>
    <col min="12" max="12" width="15.703125" style="1" bestFit="1" customWidth="1"/>
    <col min="13" max="13" width="16.1171875" style="1" bestFit="1" customWidth="1"/>
    <col min="14" max="14" width="16" style="1" bestFit="1" customWidth="1"/>
    <col min="15" max="16384" width="9" style="1"/>
  </cols>
  <sheetData>
    <row r="1" spans="1:14" s="29" customFormat="1" ht="84.45" customHeight="1" thickBot="1" x14ac:dyDescent="1.5">
      <c r="A1" s="30"/>
      <c r="B1" s="30"/>
      <c r="C1" s="30"/>
      <c r="D1" s="210"/>
      <c r="E1" s="210"/>
      <c r="F1" s="210"/>
      <c r="G1" s="210"/>
      <c r="H1" s="210"/>
      <c r="I1" s="210"/>
      <c r="J1" s="210"/>
      <c r="K1" s="210"/>
    </row>
    <row r="2" spans="1:14" s="33" customFormat="1" ht="23.7" thickBot="1" x14ac:dyDescent="1.5">
      <c r="A2" s="32"/>
    </row>
    <row r="3" spans="1:14" s="31" customFormat="1" ht="23.35" x14ac:dyDescent="1.45">
      <c r="A3" s="221" t="s">
        <v>28</v>
      </c>
      <c r="B3" s="222"/>
      <c r="C3" s="222"/>
    </row>
    <row r="4" spans="1:14" ht="34.35" x14ac:dyDescent="2.1">
      <c r="A4" s="44" t="s">
        <v>144</v>
      </c>
    </row>
    <row r="5" spans="1:14" ht="34.35" x14ac:dyDescent="2.1">
      <c r="A5" s="2"/>
    </row>
    <row r="6" spans="1:14" ht="21.35" thickBot="1" x14ac:dyDescent="1.35">
      <c r="K6" s="39" t="s">
        <v>34</v>
      </c>
      <c r="L6" s="35" t="s">
        <v>35</v>
      </c>
      <c r="M6" s="35" t="s">
        <v>125</v>
      </c>
      <c r="N6" s="35" t="s">
        <v>37</v>
      </c>
    </row>
    <row r="7" spans="1:14" ht="21.95" customHeight="1" x14ac:dyDescent="1.3">
      <c r="K7" s="66" t="s">
        <v>38</v>
      </c>
      <c r="L7" s="158">
        <v>43.1</v>
      </c>
      <c r="M7" s="158">
        <v>60.3</v>
      </c>
      <c r="N7" s="159">
        <v>77.599999999999994</v>
      </c>
    </row>
    <row r="8" spans="1:14" ht="21.95" customHeight="1" x14ac:dyDescent="1.3">
      <c r="K8" s="18" t="s">
        <v>39</v>
      </c>
      <c r="L8" s="160">
        <v>27.3</v>
      </c>
      <c r="M8" s="160">
        <v>31.2</v>
      </c>
      <c r="N8" s="161">
        <v>35.5</v>
      </c>
    </row>
    <row r="9" spans="1:14" ht="21.95" customHeight="1" x14ac:dyDescent="1.3">
      <c r="K9" s="18" t="s">
        <v>40</v>
      </c>
      <c r="L9" s="160">
        <v>47.4</v>
      </c>
      <c r="M9" s="160">
        <v>63.8</v>
      </c>
      <c r="N9" s="161">
        <v>80.2</v>
      </c>
    </row>
    <row r="10" spans="1:14" ht="21.95" customHeight="1" x14ac:dyDescent="1.3">
      <c r="K10" s="18" t="s">
        <v>41</v>
      </c>
      <c r="L10" s="160">
        <v>5.5</v>
      </c>
      <c r="M10" s="160">
        <v>5.2</v>
      </c>
      <c r="N10" s="161">
        <v>6.8</v>
      </c>
    </row>
    <row r="11" spans="1:14" ht="21.95" customHeight="1" x14ac:dyDescent="1.3">
      <c r="K11" s="18" t="s">
        <v>42</v>
      </c>
      <c r="L11" s="160">
        <v>4.0999999999999996</v>
      </c>
      <c r="M11" s="160">
        <v>5.8</v>
      </c>
      <c r="N11" s="161">
        <v>15.1</v>
      </c>
    </row>
    <row r="12" spans="1:14" ht="21.95" customHeight="1" x14ac:dyDescent="1.3">
      <c r="K12" s="18" t="s">
        <v>43</v>
      </c>
      <c r="L12" s="160">
        <v>3.8</v>
      </c>
      <c r="M12" s="160">
        <v>2.8</v>
      </c>
      <c r="N12" s="161">
        <v>2.2999999999999998</v>
      </c>
    </row>
    <row r="13" spans="1:14" ht="21.95" customHeight="1" x14ac:dyDescent="1.3">
      <c r="K13" s="18" t="s">
        <v>44</v>
      </c>
      <c r="L13" s="160">
        <v>0.9</v>
      </c>
      <c r="M13" s="160">
        <v>3.9</v>
      </c>
      <c r="N13" s="161">
        <v>6.9</v>
      </c>
    </row>
    <row r="14" spans="1:14" ht="21.95" customHeight="1" x14ac:dyDescent="1.3">
      <c r="K14" s="18" t="s">
        <v>45</v>
      </c>
      <c r="L14" s="160">
        <v>35</v>
      </c>
      <c r="M14" s="160">
        <v>34.200000000000003</v>
      </c>
      <c r="N14" s="161">
        <v>27.6</v>
      </c>
    </row>
    <row r="15" spans="1:14" ht="21.95" customHeight="1" x14ac:dyDescent="1.3">
      <c r="K15" s="18" t="s">
        <v>46</v>
      </c>
      <c r="L15" s="160">
        <v>0</v>
      </c>
      <c r="M15" s="160">
        <v>0</v>
      </c>
      <c r="N15" s="161">
        <v>0</v>
      </c>
    </row>
    <row r="16" spans="1:14" ht="21.95" customHeight="1" x14ac:dyDescent="1.3">
      <c r="K16" s="18" t="s">
        <v>47</v>
      </c>
      <c r="L16" s="160">
        <v>27</v>
      </c>
      <c r="M16" s="160">
        <v>51</v>
      </c>
      <c r="N16" s="161">
        <v>51</v>
      </c>
    </row>
    <row r="17" spans="11:14" ht="21.95" customHeight="1" x14ac:dyDescent="1.3">
      <c r="K17" s="18" t="s">
        <v>48</v>
      </c>
      <c r="L17" s="160">
        <v>4</v>
      </c>
      <c r="M17" s="160">
        <v>8.8000000000000007</v>
      </c>
      <c r="N17" s="161">
        <v>13.7</v>
      </c>
    </row>
    <row r="18" spans="11:14" ht="21.95" customHeight="1" x14ac:dyDescent="1.3">
      <c r="K18" s="18" t="s">
        <v>49</v>
      </c>
      <c r="L18" s="160">
        <v>0</v>
      </c>
      <c r="M18" s="160">
        <v>2</v>
      </c>
      <c r="N18" s="161">
        <v>7</v>
      </c>
    </row>
    <row r="19" spans="11:14" ht="21.95" customHeight="1" x14ac:dyDescent="1.3">
      <c r="K19" s="18" t="s">
        <v>50</v>
      </c>
      <c r="L19" s="160">
        <v>11.7</v>
      </c>
      <c r="M19" s="160">
        <v>14.2</v>
      </c>
      <c r="N19" s="161">
        <v>14.2</v>
      </c>
    </row>
    <row r="20" spans="11:14" ht="21.95" customHeight="1" x14ac:dyDescent="1.3">
      <c r="K20" s="18" t="s">
        <v>51</v>
      </c>
      <c r="L20" s="160">
        <v>3.4</v>
      </c>
      <c r="M20" s="160">
        <v>4</v>
      </c>
      <c r="N20" s="161">
        <v>6.6</v>
      </c>
    </row>
    <row r="21" spans="11:14" ht="21.95" customHeight="1" thickBot="1" x14ac:dyDescent="1.35">
      <c r="K21" s="20" t="s">
        <v>52</v>
      </c>
      <c r="L21" s="162">
        <v>5.9</v>
      </c>
      <c r="M21" s="162">
        <v>15.5</v>
      </c>
      <c r="N21" s="163">
        <v>30.2</v>
      </c>
    </row>
    <row r="25" spans="11:14" x14ac:dyDescent="1.3">
      <c r="K25" s="36" t="s">
        <v>53</v>
      </c>
      <c r="L25" s="37" t="s">
        <v>54</v>
      </c>
      <c r="M25" s="37" t="s">
        <v>55</v>
      </c>
      <c r="N25" s="37" t="s">
        <v>56</v>
      </c>
    </row>
    <row r="26" spans="11:14" ht="21.95" customHeight="1" x14ac:dyDescent="1.3">
      <c r="K26" s="107" t="s">
        <v>57</v>
      </c>
      <c r="L26" s="24">
        <v>62</v>
      </c>
      <c r="M26" s="24">
        <v>158</v>
      </c>
      <c r="N26" s="25">
        <v>158</v>
      </c>
    </row>
    <row r="27" spans="11:14" ht="21.95" customHeight="1" x14ac:dyDescent="1.3">
      <c r="K27" s="107" t="s">
        <v>58</v>
      </c>
      <c r="L27" s="24">
        <v>34</v>
      </c>
      <c r="M27" s="24">
        <v>301</v>
      </c>
      <c r="N27" s="25">
        <v>770</v>
      </c>
    </row>
    <row r="28" spans="11:14" ht="21.95" customHeight="1" x14ac:dyDescent="1.3">
      <c r="K28" s="108" t="s">
        <v>59</v>
      </c>
      <c r="L28" s="26">
        <v>0</v>
      </c>
      <c r="M28" s="26">
        <v>0</v>
      </c>
      <c r="N28" s="27">
        <v>0</v>
      </c>
    </row>
  </sheetData>
  <mergeCells count="2">
    <mergeCell ref="D1:K1"/>
    <mergeCell ref="A3:C3"/>
  </mergeCells>
  <hyperlinks>
    <hyperlink ref="A3" location="Contents!A1" display="Return to: Main Menu" xr:uid="{23D2787C-4A37-4E59-9594-65F9FD16EA00}"/>
  </hyperlinks>
  <pageMargins left="0.7" right="0.7" top="0.75" bottom="0.75" header="0.3" footer="0.3"/>
  <drawing r:id="rId1"/>
  <tableParts count="2">
    <tablePart r:id="rId2"/>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65F03-EECE-4508-A691-DDDCBD97DAEE}">
  <sheetPr>
    <tabColor theme="5" tint="0.39997558519241921"/>
  </sheetPr>
  <dimension ref="A1:K76"/>
  <sheetViews>
    <sheetView showGridLines="0" zoomScaleNormal="100" workbookViewId="0">
      <selection activeCell="B6" sqref="B6"/>
    </sheetView>
  </sheetViews>
  <sheetFormatPr defaultColWidth="9" defaultRowHeight="21" x14ac:dyDescent="1.3"/>
  <cols>
    <col min="1" max="1" width="11.29296875" style="1" customWidth="1"/>
    <col min="2" max="2" width="14" style="1" customWidth="1"/>
    <col min="3" max="3" width="16.1171875" style="1" customWidth="1"/>
    <col min="4" max="5" width="30.1171875" style="1" customWidth="1"/>
    <col min="6" max="8" width="9" style="1" bestFit="1" customWidth="1"/>
    <col min="9" max="10" width="9" style="1"/>
    <col min="11" max="11" width="95.41015625" style="1" customWidth="1"/>
    <col min="12" max="16384" width="9" style="1"/>
  </cols>
  <sheetData>
    <row r="1" spans="1:11" s="29" customFormat="1" ht="84.45" customHeight="1" thickBot="1" x14ac:dyDescent="1.5">
      <c r="A1" s="30"/>
      <c r="B1" s="30"/>
      <c r="C1" s="30"/>
      <c r="D1" s="134"/>
      <c r="E1" s="134"/>
      <c r="F1" s="134"/>
      <c r="G1" s="134"/>
      <c r="H1" s="134"/>
      <c r="I1" s="134"/>
      <c r="J1" s="134"/>
      <c r="K1" s="135"/>
    </row>
    <row r="2" spans="1:11" s="33" customFormat="1" ht="23.7" thickBot="1" x14ac:dyDescent="1.5">
      <c r="A2" s="32"/>
    </row>
    <row r="3" spans="1:11" s="31" customFormat="1" ht="23.35" x14ac:dyDescent="1.45">
      <c r="A3" s="221" t="s">
        <v>28</v>
      </c>
      <c r="B3" s="222"/>
      <c r="C3" s="222"/>
    </row>
    <row r="4" spans="1:11" ht="34.35" x14ac:dyDescent="2.1">
      <c r="A4" s="44" t="s">
        <v>145</v>
      </c>
    </row>
    <row r="5" spans="1:11" x14ac:dyDescent="1.3">
      <c r="A5" s="181" t="s">
        <v>127</v>
      </c>
      <c r="B5" s="1" t="s">
        <v>128</v>
      </c>
    </row>
    <row r="6" spans="1:11" x14ac:dyDescent="1.3">
      <c r="A6" s="181"/>
    </row>
    <row r="7" spans="1:11" ht="34.35" x14ac:dyDescent="2.1">
      <c r="A7" s="5"/>
      <c r="B7" s="1" t="s">
        <v>142</v>
      </c>
    </row>
    <row r="8" spans="1:11" s="4" customFormat="1" ht="46.35" customHeight="1" thickBot="1" x14ac:dyDescent="0.55000000000000004">
      <c r="B8" s="62" t="s">
        <v>61</v>
      </c>
      <c r="C8" s="62" t="s">
        <v>62</v>
      </c>
      <c r="D8" s="62" t="s">
        <v>129</v>
      </c>
      <c r="E8" s="62" t="s">
        <v>130</v>
      </c>
    </row>
    <row r="9" spans="1:11" ht="21.95" customHeight="1" x14ac:dyDescent="1.3">
      <c r="B9" s="97" t="s">
        <v>105</v>
      </c>
      <c r="C9" s="98" t="s">
        <v>66</v>
      </c>
      <c r="D9" s="98">
        <v>0</v>
      </c>
      <c r="E9" s="99">
        <v>0</v>
      </c>
    </row>
    <row r="10" spans="1:11" ht="21.95" customHeight="1" x14ac:dyDescent="1.3">
      <c r="B10" s="100" t="s">
        <v>105</v>
      </c>
      <c r="C10" s="65" t="s">
        <v>67</v>
      </c>
      <c r="D10" s="65">
        <v>6.47</v>
      </c>
      <c r="E10" s="101">
        <v>56.74</v>
      </c>
    </row>
    <row r="11" spans="1:11" ht="21.95" customHeight="1" x14ac:dyDescent="1.3">
      <c r="B11" s="102" t="s">
        <v>105</v>
      </c>
      <c r="C11" s="64" t="s">
        <v>68</v>
      </c>
      <c r="D11" s="64">
        <v>0</v>
      </c>
      <c r="E11" s="103">
        <v>0</v>
      </c>
    </row>
    <row r="12" spans="1:11" ht="21.95" customHeight="1" x14ac:dyDescent="1.3">
      <c r="B12" s="100" t="s">
        <v>105</v>
      </c>
      <c r="C12" s="65" t="s">
        <v>69</v>
      </c>
      <c r="D12" s="65">
        <v>0</v>
      </c>
      <c r="E12" s="101">
        <v>0</v>
      </c>
    </row>
    <row r="13" spans="1:11" ht="21.95" customHeight="1" x14ac:dyDescent="1.3">
      <c r="B13" s="102" t="s">
        <v>105</v>
      </c>
      <c r="C13" s="64" t="s">
        <v>70</v>
      </c>
      <c r="D13" s="64">
        <v>0</v>
      </c>
      <c r="E13" s="103">
        <v>0</v>
      </c>
    </row>
    <row r="14" spans="1:11" ht="21.95" customHeight="1" x14ac:dyDescent="1.3">
      <c r="B14" s="100" t="s">
        <v>105</v>
      </c>
      <c r="C14" s="65" t="s">
        <v>71</v>
      </c>
      <c r="D14" s="65">
        <v>0</v>
      </c>
      <c r="E14" s="101">
        <v>0</v>
      </c>
    </row>
    <row r="15" spans="1:11" ht="21.95" customHeight="1" x14ac:dyDescent="1.3">
      <c r="B15" s="102" t="s">
        <v>105</v>
      </c>
      <c r="C15" s="64" t="s">
        <v>72</v>
      </c>
      <c r="D15" s="64">
        <v>0</v>
      </c>
      <c r="E15" s="103">
        <v>0</v>
      </c>
    </row>
    <row r="16" spans="1:11" ht="21.95" customHeight="1" x14ac:dyDescent="1.3">
      <c r="B16" s="100" t="s">
        <v>105</v>
      </c>
      <c r="C16" s="65" t="s">
        <v>73</v>
      </c>
      <c r="D16" s="65">
        <v>0</v>
      </c>
      <c r="E16" s="101">
        <v>0</v>
      </c>
    </row>
    <row r="17" spans="2:5" ht="21.95" customHeight="1" x14ac:dyDescent="1.3">
      <c r="B17" s="102" t="s">
        <v>105</v>
      </c>
      <c r="C17" s="64" t="s">
        <v>74</v>
      </c>
      <c r="D17" s="64">
        <v>0</v>
      </c>
      <c r="E17" s="103">
        <v>0</v>
      </c>
    </row>
    <row r="18" spans="2:5" ht="21.95" customHeight="1" x14ac:dyDescent="1.3">
      <c r="B18" s="100" t="s">
        <v>105</v>
      </c>
      <c r="C18" s="65" t="s">
        <v>75</v>
      </c>
      <c r="D18" s="65">
        <v>0</v>
      </c>
      <c r="E18" s="101">
        <v>0</v>
      </c>
    </row>
    <row r="19" spans="2:5" ht="21.95" customHeight="1" x14ac:dyDescent="1.3">
      <c r="B19" s="102" t="s">
        <v>105</v>
      </c>
      <c r="C19" s="64" t="s">
        <v>76</v>
      </c>
      <c r="D19" s="64">
        <v>0</v>
      </c>
      <c r="E19" s="103">
        <v>0</v>
      </c>
    </row>
    <row r="20" spans="2:5" ht="21.95" customHeight="1" x14ac:dyDescent="1.3">
      <c r="B20" s="100" t="s">
        <v>105</v>
      </c>
      <c r="C20" s="65" t="s">
        <v>77</v>
      </c>
      <c r="D20" s="65">
        <v>0</v>
      </c>
      <c r="E20" s="101">
        <v>0</v>
      </c>
    </row>
    <row r="21" spans="2:5" ht="21.95" customHeight="1" x14ac:dyDescent="1.3">
      <c r="B21" s="102" t="s">
        <v>105</v>
      </c>
      <c r="C21" s="64" t="s">
        <v>78</v>
      </c>
      <c r="D21" s="64">
        <v>0</v>
      </c>
      <c r="E21" s="103">
        <v>0</v>
      </c>
    </row>
    <row r="22" spans="2:5" ht="21.95" customHeight="1" x14ac:dyDescent="1.3">
      <c r="B22" s="100" t="s">
        <v>105</v>
      </c>
      <c r="C22" s="65" t="s">
        <v>79</v>
      </c>
      <c r="D22" s="65">
        <v>0</v>
      </c>
      <c r="E22" s="101">
        <v>0</v>
      </c>
    </row>
    <row r="23" spans="2:5" ht="21.95" customHeight="1" x14ac:dyDescent="1.3">
      <c r="B23" s="102" t="s">
        <v>105</v>
      </c>
      <c r="C23" s="64" t="s">
        <v>80</v>
      </c>
      <c r="D23" s="64">
        <v>0</v>
      </c>
      <c r="E23" s="103">
        <v>0</v>
      </c>
    </row>
    <row r="24" spans="2:5" ht="21.95" customHeight="1" x14ac:dyDescent="1.3">
      <c r="B24" s="100" t="s">
        <v>105</v>
      </c>
      <c r="C24" s="65" t="s">
        <v>81</v>
      </c>
      <c r="D24" s="65">
        <v>0</v>
      </c>
      <c r="E24" s="101">
        <v>0</v>
      </c>
    </row>
    <row r="25" spans="2:5" ht="21.95" customHeight="1" x14ac:dyDescent="1.3">
      <c r="B25" s="102" t="s">
        <v>105</v>
      </c>
      <c r="C25" s="64" t="s">
        <v>83</v>
      </c>
      <c r="D25" s="64">
        <v>0.08</v>
      </c>
      <c r="E25" s="103">
        <v>0.92</v>
      </c>
    </row>
    <row r="26" spans="2:5" ht="21.95" customHeight="1" x14ac:dyDescent="1.3">
      <c r="B26" s="100" t="s">
        <v>105</v>
      </c>
      <c r="C26" s="65" t="s">
        <v>85</v>
      </c>
      <c r="D26" s="65">
        <v>0</v>
      </c>
      <c r="E26" s="101">
        <v>0</v>
      </c>
    </row>
    <row r="27" spans="2:5" ht="21.95" customHeight="1" x14ac:dyDescent="1.3">
      <c r="B27" s="102" t="s">
        <v>105</v>
      </c>
      <c r="C27" s="64" t="s">
        <v>87</v>
      </c>
      <c r="D27" s="64">
        <v>0</v>
      </c>
      <c r="E27" s="103">
        <v>0</v>
      </c>
    </row>
    <row r="28" spans="2:5" ht="21.95" customHeight="1" x14ac:dyDescent="1.3">
      <c r="B28" s="100" t="s">
        <v>105</v>
      </c>
      <c r="C28" s="65" t="s">
        <v>89</v>
      </c>
      <c r="D28" s="65">
        <v>0</v>
      </c>
      <c r="E28" s="101">
        <v>0</v>
      </c>
    </row>
    <row r="29" spans="2:5" ht="21.95" customHeight="1" x14ac:dyDescent="1.3">
      <c r="B29" s="102" t="s">
        <v>105</v>
      </c>
      <c r="C29" s="64" t="s">
        <v>91</v>
      </c>
      <c r="D29" s="64">
        <v>0</v>
      </c>
      <c r="E29" s="103">
        <v>0</v>
      </c>
    </row>
    <row r="30" spans="2:5" ht="21.95" customHeight="1" x14ac:dyDescent="1.3">
      <c r="B30" s="100" t="s">
        <v>105</v>
      </c>
      <c r="C30" s="65" t="s">
        <v>92</v>
      </c>
      <c r="D30" s="65">
        <v>0</v>
      </c>
      <c r="E30" s="101">
        <v>0</v>
      </c>
    </row>
    <row r="31" spans="2:5" ht="21.95" customHeight="1" x14ac:dyDescent="1.3">
      <c r="B31" s="102" t="s">
        <v>105</v>
      </c>
      <c r="C31" s="64" t="s">
        <v>93</v>
      </c>
      <c r="D31" s="64">
        <v>0</v>
      </c>
      <c r="E31" s="103">
        <v>0</v>
      </c>
    </row>
    <row r="32" spans="2:5" ht="21.95" customHeight="1" x14ac:dyDescent="1.3">
      <c r="B32" s="100" t="s">
        <v>105</v>
      </c>
      <c r="C32" s="65" t="s">
        <v>94</v>
      </c>
      <c r="D32" s="65">
        <v>0</v>
      </c>
      <c r="E32" s="101">
        <v>0</v>
      </c>
    </row>
    <row r="33" spans="2:5" ht="21.95" customHeight="1" x14ac:dyDescent="1.3">
      <c r="B33" s="102" t="s">
        <v>105</v>
      </c>
      <c r="C33" s="64" t="s">
        <v>95</v>
      </c>
      <c r="D33" s="64">
        <v>0</v>
      </c>
      <c r="E33" s="103">
        <v>0</v>
      </c>
    </row>
    <row r="34" spans="2:5" ht="21.95" customHeight="1" x14ac:dyDescent="1.3">
      <c r="B34" s="100" t="s">
        <v>105</v>
      </c>
      <c r="C34" s="65" t="s">
        <v>96</v>
      </c>
      <c r="D34" s="65">
        <v>0</v>
      </c>
      <c r="E34" s="101">
        <v>0</v>
      </c>
    </row>
    <row r="35" spans="2:5" ht="21.95" customHeight="1" x14ac:dyDescent="1.3">
      <c r="B35" s="102" t="s">
        <v>105</v>
      </c>
      <c r="C35" s="64" t="s">
        <v>97</v>
      </c>
      <c r="D35" s="64">
        <v>0</v>
      </c>
      <c r="E35" s="103">
        <v>0</v>
      </c>
    </row>
    <row r="36" spans="2:5" ht="21.95" customHeight="1" x14ac:dyDescent="1.3">
      <c r="B36" s="100" t="s">
        <v>105</v>
      </c>
      <c r="C36" s="65" t="s">
        <v>98</v>
      </c>
      <c r="D36" s="65">
        <v>0</v>
      </c>
      <c r="E36" s="101">
        <v>0</v>
      </c>
    </row>
    <row r="37" spans="2:5" ht="21.95" customHeight="1" x14ac:dyDescent="1.3">
      <c r="B37" s="102" t="s">
        <v>105</v>
      </c>
      <c r="C37" s="64" t="s">
        <v>99</v>
      </c>
      <c r="D37" s="64">
        <v>0</v>
      </c>
      <c r="E37" s="103">
        <v>0</v>
      </c>
    </row>
    <row r="38" spans="2:5" ht="21.95" customHeight="1" x14ac:dyDescent="1.3">
      <c r="B38" s="100" t="s">
        <v>105</v>
      </c>
      <c r="C38" s="65" t="s">
        <v>100</v>
      </c>
      <c r="D38" s="65">
        <v>0</v>
      </c>
      <c r="E38" s="101">
        <v>0</v>
      </c>
    </row>
    <row r="39" spans="2:5" ht="21.95" customHeight="1" x14ac:dyDescent="1.3">
      <c r="B39" s="102" t="s">
        <v>105</v>
      </c>
      <c r="C39" s="64" t="s">
        <v>101</v>
      </c>
      <c r="D39" s="64">
        <v>0</v>
      </c>
      <c r="E39" s="103">
        <v>0</v>
      </c>
    </row>
    <row r="40" spans="2:5" ht="21.95" customHeight="1" x14ac:dyDescent="1.3">
      <c r="B40" s="100" t="s">
        <v>105</v>
      </c>
      <c r="C40" s="65" t="s">
        <v>102</v>
      </c>
      <c r="D40" s="65">
        <v>0</v>
      </c>
      <c r="E40" s="101">
        <v>0</v>
      </c>
    </row>
    <row r="41" spans="2:5" ht="21.95" customHeight="1" x14ac:dyDescent="1.3">
      <c r="B41" s="102" t="s">
        <v>105</v>
      </c>
      <c r="C41" s="64" t="s">
        <v>103</v>
      </c>
      <c r="D41" s="64">
        <v>0</v>
      </c>
      <c r="E41" s="103">
        <v>0</v>
      </c>
    </row>
    <row r="42" spans="2:5" ht="21.95" customHeight="1" x14ac:dyDescent="1.3">
      <c r="B42" s="100" t="s">
        <v>105</v>
      </c>
      <c r="C42" s="65" t="s">
        <v>104</v>
      </c>
      <c r="D42" s="65">
        <v>0</v>
      </c>
      <c r="E42" s="101">
        <v>0</v>
      </c>
    </row>
    <row r="43" spans="2:5" ht="21.95" customHeight="1" x14ac:dyDescent="1.3">
      <c r="B43" s="102" t="s">
        <v>106</v>
      </c>
      <c r="C43" s="64" t="s">
        <v>66</v>
      </c>
      <c r="D43" s="64">
        <v>0</v>
      </c>
      <c r="E43" s="103">
        <v>0</v>
      </c>
    </row>
    <row r="44" spans="2:5" ht="21.95" customHeight="1" x14ac:dyDescent="1.3">
      <c r="B44" s="100" t="s">
        <v>106</v>
      </c>
      <c r="C44" s="65" t="s">
        <v>67</v>
      </c>
      <c r="D44" s="65">
        <v>6.08</v>
      </c>
      <c r="E44" s="101">
        <v>79.8</v>
      </c>
    </row>
    <row r="45" spans="2:5" ht="21.95" customHeight="1" x14ac:dyDescent="1.3">
      <c r="B45" s="102" t="s">
        <v>106</v>
      </c>
      <c r="C45" s="64" t="s">
        <v>68</v>
      </c>
      <c r="D45" s="64">
        <v>0</v>
      </c>
      <c r="E45" s="103">
        <v>0</v>
      </c>
    </row>
    <row r="46" spans="2:5" ht="21.95" customHeight="1" x14ac:dyDescent="1.3">
      <c r="B46" s="100" t="s">
        <v>106</v>
      </c>
      <c r="C46" s="65" t="s">
        <v>69</v>
      </c>
      <c r="D46" s="65">
        <v>0</v>
      </c>
      <c r="E46" s="101">
        <v>0</v>
      </c>
    </row>
    <row r="47" spans="2:5" ht="21.95" customHeight="1" x14ac:dyDescent="1.3">
      <c r="B47" s="102" t="s">
        <v>106</v>
      </c>
      <c r="C47" s="64" t="s">
        <v>70</v>
      </c>
      <c r="D47" s="64">
        <v>0</v>
      </c>
      <c r="E47" s="103">
        <v>0</v>
      </c>
    </row>
    <row r="48" spans="2:5" ht="21.95" customHeight="1" x14ac:dyDescent="1.3">
      <c r="B48" s="100" t="s">
        <v>106</v>
      </c>
      <c r="C48" s="65" t="s">
        <v>71</v>
      </c>
      <c r="D48" s="65">
        <v>0</v>
      </c>
      <c r="E48" s="101">
        <v>0</v>
      </c>
    </row>
    <row r="49" spans="2:5" ht="21.95" customHeight="1" x14ac:dyDescent="1.3">
      <c r="B49" s="102" t="s">
        <v>106</v>
      </c>
      <c r="C49" s="64" t="s">
        <v>72</v>
      </c>
      <c r="D49" s="64">
        <v>0</v>
      </c>
      <c r="E49" s="103">
        <v>0</v>
      </c>
    </row>
    <row r="50" spans="2:5" ht="21.95" customHeight="1" x14ac:dyDescent="1.3">
      <c r="B50" s="100" t="s">
        <v>106</v>
      </c>
      <c r="C50" s="65" t="s">
        <v>73</v>
      </c>
      <c r="D50" s="65">
        <v>0</v>
      </c>
      <c r="E50" s="101">
        <v>0</v>
      </c>
    </row>
    <row r="51" spans="2:5" ht="21.95" customHeight="1" x14ac:dyDescent="1.3">
      <c r="B51" s="102" t="s">
        <v>106</v>
      </c>
      <c r="C51" s="64" t="s">
        <v>74</v>
      </c>
      <c r="D51" s="64">
        <v>0</v>
      </c>
      <c r="E51" s="103">
        <v>0</v>
      </c>
    </row>
    <row r="52" spans="2:5" ht="21.95" customHeight="1" x14ac:dyDescent="1.3">
      <c r="B52" s="100" t="s">
        <v>106</v>
      </c>
      <c r="C52" s="65" t="s">
        <v>75</v>
      </c>
      <c r="D52" s="65">
        <v>0</v>
      </c>
      <c r="E52" s="101">
        <v>0</v>
      </c>
    </row>
    <row r="53" spans="2:5" ht="21.95" customHeight="1" x14ac:dyDescent="1.3">
      <c r="B53" s="102" t="s">
        <v>106</v>
      </c>
      <c r="C53" s="64" t="s">
        <v>76</v>
      </c>
      <c r="D53" s="64">
        <v>0</v>
      </c>
      <c r="E53" s="103">
        <v>0</v>
      </c>
    </row>
    <row r="54" spans="2:5" ht="21.95" customHeight="1" x14ac:dyDescent="1.3">
      <c r="B54" s="100" t="s">
        <v>106</v>
      </c>
      <c r="C54" s="65" t="s">
        <v>77</v>
      </c>
      <c r="D54" s="65">
        <v>0</v>
      </c>
      <c r="E54" s="101">
        <v>0</v>
      </c>
    </row>
    <row r="55" spans="2:5" ht="21.95" customHeight="1" x14ac:dyDescent="1.3">
      <c r="B55" s="102" t="s">
        <v>106</v>
      </c>
      <c r="C55" s="64" t="s">
        <v>78</v>
      </c>
      <c r="D55" s="64">
        <v>0</v>
      </c>
      <c r="E55" s="103">
        <v>0</v>
      </c>
    </row>
    <row r="56" spans="2:5" ht="21.95" customHeight="1" x14ac:dyDescent="1.3">
      <c r="B56" s="100" t="s">
        <v>106</v>
      </c>
      <c r="C56" s="65" t="s">
        <v>79</v>
      </c>
      <c r="D56" s="65">
        <v>0</v>
      </c>
      <c r="E56" s="101">
        <v>0</v>
      </c>
    </row>
    <row r="57" spans="2:5" ht="21.95" customHeight="1" x14ac:dyDescent="1.3">
      <c r="B57" s="102" t="s">
        <v>106</v>
      </c>
      <c r="C57" s="64" t="s">
        <v>80</v>
      </c>
      <c r="D57" s="64">
        <v>0</v>
      </c>
      <c r="E57" s="103">
        <v>0</v>
      </c>
    </row>
    <row r="58" spans="2:5" ht="21.95" customHeight="1" x14ac:dyDescent="1.3">
      <c r="B58" s="100" t="s">
        <v>106</v>
      </c>
      <c r="C58" s="65" t="s">
        <v>81</v>
      </c>
      <c r="D58" s="65">
        <v>0</v>
      </c>
      <c r="E58" s="101">
        <v>0</v>
      </c>
    </row>
    <row r="59" spans="2:5" ht="21.95" customHeight="1" x14ac:dyDescent="1.3">
      <c r="B59" s="102" t="s">
        <v>106</v>
      </c>
      <c r="C59" s="64" t="s">
        <v>83</v>
      </c>
      <c r="D59" s="64">
        <v>0</v>
      </c>
      <c r="E59" s="103">
        <v>0</v>
      </c>
    </row>
    <row r="60" spans="2:5" ht="21.95" customHeight="1" x14ac:dyDescent="1.3">
      <c r="B60" s="100" t="s">
        <v>106</v>
      </c>
      <c r="C60" s="65" t="s">
        <v>85</v>
      </c>
      <c r="D60" s="65">
        <v>0</v>
      </c>
      <c r="E60" s="101">
        <v>0</v>
      </c>
    </row>
    <row r="61" spans="2:5" ht="21.95" customHeight="1" x14ac:dyDescent="1.3">
      <c r="B61" s="102" t="s">
        <v>106</v>
      </c>
      <c r="C61" s="64" t="s">
        <v>87</v>
      </c>
      <c r="D61" s="64">
        <v>0</v>
      </c>
      <c r="E61" s="103">
        <v>0</v>
      </c>
    </row>
    <row r="62" spans="2:5" ht="21.95" customHeight="1" x14ac:dyDescent="1.3">
      <c r="B62" s="100" t="s">
        <v>106</v>
      </c>
      <c r="C62" s="65" t="s">
        <v>89</v>
      </c>
      <c r="D62" s="65">
        <v>0</v>
      </c>
      <c r="E62" s="101">
        <v>0</v>
      </c>
    </row>
    <row r="63" spans="2:5" ht="21.95" customHeight="1" x14ac:dyDescent="1.3">
      <c r="B63" s="102" t="s">
        <v>106</v>
      </c>
      <c r="C63" s="64" t="s">
        <v>91</v>
      </c>
      <c r="D63" s="64">
        <v>0</v>
      </c>
      <c r="E63" s="103">
        <v>0</v>
      </c>
    </row>
    <row r="64" spans="2:5" ht="21.95" customHeight="1" x14ac:dyDescent="1.3">
      <c r="B64" s="100" t="s">
        <v>106</v>
      </c>
      <c r="C64" s="65" t="s">
        <v>92</v>
      </c>
      <c r="D64" s="65">
        <v>0</v>
      </c>
      <c r="E64" s="101">
        <v>0</v>
      </c>
    </row>
    <row r="65" spans="2:5" ht="21.95" customHeight="1" x14ac:dyDescent="1.3">
      <c r="B65" s="102" t="s">
        <v>106</v>
      </c>
      <c r="C65" s="64" t="s">
        <v>93</v>
      </c>
      <c r="D65" s="64">
        <v>0</v>
      </c>
      <c r="E65" s="103">
        <v>0</v>
      </c>
    </row>
    <row r="66" spans="2:5" ht="21.95" customHeight="1" x14ac:dyDescent="1.3">
      <c r="B66" s="100" t="s">
        <v>106</v>
      </c>
      <c r="C66" s="65" t="s">
        <v>94</v>
      </c>
      <c r="D66" s="65">
        <v>0</v>
      </c>
      <c r="E66" s="101">
        <v>0</v>
      </c>
    </row>
    <row r="67" spans="2:5" ht="21.95" customHeight="1" x14ac:dyDescent="1.3">
      <c r="B67" s="102" t="s">
        <v>106</v>
      </c>
      <c r="C67" s="64" t="s">
        <v>95</v>
      </c>
      <c r="D67" s="64">
        <v>0</v>
      </c>
      <c r="E67" s="103">
        <v>0</v>
      </c>
    </row>
    <row r="68" spans="2:5" ht="21.95" customHeight="1" x14ac:dyDescent="1.3">
      <c r="B68" s="100" t="s">
        <v>106</v>
      </c>
      <c r="C68" s="65" t="s">
        <v>96</v>
      </c>
      <c r="D68" s="65">
        <v>0</v>
      </c>
      <c r="E68" s="101">
        <v>0</v>
      </c>
    </row>
    <row r="69" spans="2:5" ht="21.95" customHeight="1" x14ac:dyDescent="1.3">
      <c r="B69" s="102" t="s">
        <v>106</v>
      </c>
      <c r="C69" s="64" t="s">
        <v>97</v>
      </c>
      <c r="D69" s="64">
        <v>0</v>
      </c>
      <c r="E69" s="103">
        <v>0</v>
      </c>
    </row>
    <row r="70" spans="2:5" ht="21.95" customHeight="1" x14ac:dyDescent="1.3">
      <c r="B70" s="100" t="s">
        <v>106</v>
      </c>
      <c r="C70" s="65" t="s">
        <v>98</v>
      </c>
      <c r="D70" s="65">
        <v>0</v>
      </c>
      <c r="E70" s="101">
        <v>0</v>
      </c>
    </row>
    <row r="71" spans="2:5" ht="21.95" customHeight="1" x14ac:dyDescent="1.3">
      <c r="B71" s="102" t="s">
        <v>106</v>
      </c>
      <c r="C71" s="64" t="s">
        <v>99</v>
      </c>
      <c r="D71" s="64">
        <v>0</v>
      </c>
      <c r="E71" s="103">
        <v>0</v>
      </c>
    </row>
    <row r="72" spans="2:5" ht="21.95" customHeight="1" x14ac:dyDescent="1.3">
      <c r="B72" s="100" t="s">
        <v>106</v>
      </c>
      <c r="C72" s="65" t="s">
        <v>100</v>
      </c>
      <c r="D72" s="65">
        <v>0</v>
      </c>
      <c r="E72" s="101">
        <v>0</v>
      </c>
    </row>
    <row r="73" spans="2:5" ht="21.95" customHeight="1" x14ac:dyDescent="1.3">
      <c r="B73" s="102" t="s">
        <v>106</v>
      </c>
      <c r="C73" s="64" t="s">
        <v>101</v>
      </c>
      <c r="D73" s="64">
        <v>0</v>
      </c>
      <c r="E73" s="103">
        <v>0</v>
      </c>
    </row>
    <row r="74" spans="2:5" ht="21.95" customHeight="1" x14ac:dyDescent="1.3">
      <c r="B74" s="100" t="s">
        <v>106</v>
      </c>
      <c r="C74" s="65" t="s">
        <v>102</v>
      </c>
      <c r="D74" s="65">
        <v>0</v>
      </c>
      <c r="E74" s="101">
        <v>0</v>
      </c>
    </row>
    <row r="75" spans="2:5" ht="21.95" customHeight="1" x14ac:dyDescent="1.3">
      <c r="B75" s="102" t="s">
        <v>106</v>
      </c>
      <c r="C75" s="64" t="s">
        <v>103</v>
      </c>
      <c r="D75" s="64">
        <v>0</v>
      </c>
      <c r="E75" s="103">
        <v>0</v>
      </c>
    </row>
    <row r="76" spans="2:5" ht="21.95" customHeight="1" thickBot="1" x14ac:dyDescent="1.35">
      <c r="B76" s="104" t="s">
        <v>106</v>
      </c>
      <c r="C76" s="105" t="s">
        <v>104</v>
      </c>
      <c r="D76" s="105">
        <v>0</v>
      </c>
      <c r="E76" s="106">
        <v>0</v>
      </c>
    </row>
  </sheetData>
  <mergeCells count="1">
    <mergeCell ref="A3:C3"/>
  </mergeCells>
  <hyperlinks>
    <hyperlink ref="A3" location="Contents!A1" display="Return to: Main Menu" xr:uid="{251CD0F0-A1EC-4A99-8698-9C148A948877}"/>
  </hyperlinks>
  <pageMargins left="0.7" right="0.7" top="0.75" bottom="0.75" header="0.3" footer="0.3"/>
  <drawing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5EBC2-8830-4AD0-8C40-F8D1746C6394}">
  <sheetPr>
    <tabColor theme="5" tint="-0.249977111117893"/>
  </sheetPr>
  <dimension ref="A1:K9"/>
  <sheetViews>
    <sheetView showGridLines="0" workbookViewId="0">
      <selection activeCell="B7" sqref="B7:D9"/>
    </sheetView>
  </sheetViews>
  <sheetFormatPr defaultRowHeight="14.35" x14ac:dyDescent="0.5"/>
  <cols>
    <col min="2" max="2" width="8.703125" bestFit="1" customWidth="1"/>
    <col min="3" max="3" width="20.87890625" customWidth="1"/>
    <col min="4" max="4" width="13.1171875" customWidth="1"/>
    <col min="11" max="11" width="81.1171875" customWidth="1"/>
  </cols>
  <sheetData>
    <row r="1" spans="1:11" s="29" customFormat="1" ht="84.45" customHeight="1" thickBot="1" x14ac:dyDescent="1.5">
      <c r="A1" s="30"/>
      <c r="B1" s="30"/>
      <c r="C1" s="30"/>
      <c r="D1" s="210"/>
      <c r="E1" s="210"/>
      <c r="F1" s="210"/>
      <c r="G1" s="210"/>
      <c r="H1" s="210"/>
      <c r="I1" s="210"/>
      <c r="J1" s="210"/>
      <c r="K1" s="210"/>
    </row>
    <row r="2" spans="1:11" s="33" customFormat="1" ht="23.7" thickBot="1" x14ac:dyDescent="1.5">
      <c r="A2" s="32"/>
    </row>
    <row r="3" spans="1:11" s="31" customFormat="1" ht="23.35" x14ac:dyDescent="1.45">
      <c r="A3" s="221" t="s">
        <v>28</v>
      </c>
      <c r="B3" s="222"/>
      <c r="C3" s="222"/>
    </row>
    <row r="4" spans="1:11" ht="34.35" x14ac:dyDescent="2.1">
      <c r="A4" s="44" t="s">
        <v>146</v>
      </c>
      <c r="B4" s="1"/>
      <c r="C4" s="1"/>
      <c r="D4" s="1"/>
    </row>
    <row r="5" spans="1:11" ht="21" x14ac:dyDescent="1.3">
      <c r="A5" s="1"/>
      <c r="B5" s="1"/>
      <c r="C5" s="1"/>
      <c r="D5" s="1"/>
    </row>
    <row r="6" spans="1:11" ht="32.700000000000003" customHeight="1" x14ac:dyDescent="0.5">
      <c r="A6" s="3"/>
      <c r="B6" s="62" t="s">
        <v>122</v>
      </c>
      <c r="C6" s="62" t="s">
        <v>123</v>
      </c>
      <c r="D6" s="62" t="s">
        <v>114</v>
      </c>
    </row>
    <row r="7" spans="1:11" ht="21.95" customHeight="1" x14ac:dyDescent="1.3">
      <c r="A7" s="1"/>
      <c r="B7" s="96" t="s">
        <v>65</v>
      </c>
      <c r="C7" s="11">
        <v>0.26</v>
      </c>
      <c r="D7" s="11">
        <v>2.13</v>
      </c>
    </row>
    <row r="8" spans="1:11" ht="21.95" customHeight="1" x14ac:dyDescent="1.3">
      <c r="A8" s="1"/>
      <c r="B8" s="96" t="s">
        <v>105</v>
      </c>
      <c r="C8" s="11">
        <v>0.26</v>
      </c>
      <c r="D8" s="11">
        <v>1.51</v>
      </c>
    </row>
    <row r="9" spans="1:11" ht="21.95" customHeight="1" x14ac:dyDescent="1.3">
      <c r="A9" s="1"/>
      <c r="B9" s="96" t="s">
        <v>106</v>
      </c>
      <c r="C9" s="11">
        <v>0.26</v>
      </c>
      <c r="D9" s="11">
        <v>2.23</v>
      </c>
    </row>
  </sheetData>
  <mergeCells count="2">
    <mergeCell ref="D1:K1"/>
    <mergeCell ref="A3:C3"/>
  </mergeCells>
  <hyperlinks>
    <hyperlink ref="A3" location="Contents!A1" display="Return to: Main Menu" xr:uid="{777F9070-B2AD-495B-9C9A-E7BF952802ED}"/>
  </hyperlinks>
  <pageMargins left="0.7" right="0.7" top="0.75" bottom="0.75" header="0.3" footer="0.3"/>
  <drawing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580AE-1FD5-432E-B8A0-0607C4A9F30E}">
  <sheetPr>
    <tabColor theme="5" tint="0.39997558519241921"/>
  </sheetPr>
  <dimension ref="A1:N28"/>
  <sheetViews>
    <sheetView showGridLines="0" topLeftCell="A5" zoomScaleNormal="100" workbookViewId="0">
      <selection activeCell="A12" sqref="A12"/>
    </sheetView>
  </sheetViews>
  <sheetFormatPr defaultColWidth="9" defaultRowHeight="21" x14ac:dyDescent="1.3"/>
  <cols>
    <col min="1" max="1" width="43" style="1" bestFit="1" customWidth="1"/>
    <col min="2" max="2" width="38.41015625" style="1" bestFit="1" customWidth="1"/>
    <col min="3" max="4" width="13.1171875" style="1" customWidth="1"/>
    <col min="5" max="5" width="13.29296875" style="1" customWidth="1"/>
    <col min="6" max="10" width="9" style="1"/>
    <col min="11" max="11" width="37" style="1" customWidth="1"/>
    <col min="12" max="12" width="15.703125" style="1" bestFit="1" customWidth="1"/>
    <col min="13" max="13" width="16.1171875" style="1" bestFit="1" customWidth="1"/>
    <col min="14" max="14" width="16" style="1" bestFit="1" customWidth="1"/>
    <col min="15" max="16384" width="9" style="1"/>
  </cols>
  <sheetData>
    <row r="1" spans="1:14" s="29" customFormat="1" ht="84.45" customHeight="1" thickBot="1" x14ac:dyDescent="1.5">
      <c r="A1" s="30"/>
      <c r="B1" s="30"/>
      <c r="C1" s="30"/>
      <c r="D1" s="210"/>
      <c r="E1" s="210"/>
      <c r="F1" s="210"/>
      <c r="G1" s="210"/>
      <c r="H1" s="210"/>
      <c r="I1" s="210"/>
      <c r="J1" s="210"/>
      <c r="K1" s="210"/>
    </row>
    <row r="2" spans="1:14" s="33" customFormat="1" ht="23.7" thickBot="1" x14ac:dyDescent="1.5">
      <c r="A2" s="32"/>
    </row>
    <row r="3" spans="1:14" s="31" customFormat="1" ht="23.35" x14ac:dyDescent="1.45">
      <c r="A3" s="221" t="s">
        <v>28</v>
      </c>
      <c r="B3" s="222"/>
      <c r="C3" s="222"/>
    </row>
    <row r="4" spans="1:14" ht="34.35" x14ac:dyDescent="2.1">
      <c r="A4" s="44" t="s">
        <v>147</v>
      </c>
    </row>
    <row r="5" spans="1:14" ht="34.35" x14ac:dyDescent="2.1">
      <c r="A5" s="2"/>
    </row>
    <row r="6" spans="1:14" ht="21.35" thickBot="1" x14ac:dyDescent="1.35">
      <c r="K6" s="39" t="s">
        <v>34</v>
      </c>
      <c r="L6" s="35" t="s">
        <v>35</v>
      </c>
      <c r="M6" s="35" t="s">
        <v>125</v>
      </c>
      <c r="N6" s="35" t="s">
        <v>37</v>
      </c>
    </row>
    <row r="7" spans="1:14" ht="21.95" customHeight="1" x14ac:dyDescent="1.3">
      <c r="K7" s="66" t="s">
        <v>38</v>
      </c>
      <c r="L7" s="158">
        <v>43.1</v>
      </c>
      <c r="M7" s="158">
        <v>60.3</v>
      </c>
      <c r="N7" s="159">
        <v>77.599999999999994</v>
      </c>
    </row>
    <row r="8" spans="1:14" ht="21.95" customHeight="1" x14ac:dyDescent="1.3">
      <c r="K8" s="18" t="s">
        <v>39</v>
      </c>
      <c r="L8" s="160">
        <v>27.3</v>
      </c>
      <c r="M8" s="160">
        <v>31.2</v>
      </c>
      <c r="N8" s="161">
        <v>35.5</v>
      </c>
    </row>
    <row r="9" spans="1:14" ht="21.95" customHeight="1" x14ac:dyDescent="1.3">
      <c r="K9" s="18" t="s">
        <v>40</v>
      </c>
      <c r="L9" s="160">
        <v>47.4</v>
      </c>
      <c r="M9" s="160">
        <v>63.8</v>
      </c>
      <c r="N9" s="161">
        <v>80.2</v>
      </c>
    </row>
    <row r="10" spans="1:14" ht="21.95" customHeight="1" x14ac:dyDescent="1.3">
      <c r="K10" s="18" t="s">
        <v>41</v>
      </c>
      <c r="L10" s="160">
        <v>5.5</v>
      </c>
      <c r="M10" s="160">
        <v>5.2</v>
      </c>
      <c r="N10" s="161">
        <v>6.8</v>
      </c>
    </row>
    <row r="11" spans="1:14" ht="21.95" customHeight="1" x14ac:dyDescent="1.3">
      <c r="K11" s="18" t="s">
        <v>42</v>
      </c>
      <c r="L11" s="160">
        <v>4.0999999999999996</v>
      </c>
      <c r="M11" s="160">
        <v>5.8</v>
      </c>
      <c r="N11" s="161">
        <v>15.1</v>
      </c>
    </row>
    <row r="12" spans="1:14" ht="21.95" customHeight="1" x14ac:dyDescent="1.3">
      <c r="K12" s="18" t="s">
        <v>43</v>
      </c>
      <c r="L12" s="160">
        <v>3.8</v>
      </c>
      <c r="M12" s="160">
        <v>2.8</v>
      </c>
      <c r="N12" s="161">
        <v>2.2999999999999998</v>
      </c>
    </row>
    <row r="13" spans="1:14" ht="21.95" customHeight="1" x14ac:dyDescent="1.3">
      <c r="K13" s="18" t="s">
        <v>44</v>
      </c>
      <c r="L13" s="160">
        <v>0.9</v>
      </c>
      <c r="M13" s="160">
        <v>3.9</v>
      </c>
      <c r="N13" s="161">
        <v>6.9</v>
      </c>
    </row>
    <row r="14" spans="1:14" ht="21.95" customHeight="1" x14ac:dyDescent="1.3">
      <c r="K14" s="18" t="s">
        <v>45</v>
      </c>
      <c r="L14" s="160">
        <v>35</v>
      </c>
      <c r="M14" s="160">
        <v>27.2</v>
      </c>
      <c r="N14" s="161">
        <v>10.6</v>
      </c>
    </row>
    <row r="15" spans="1:14" ht="21.95" customHeight="1" x14ac:dyDescent="1.3">
      <c r="K15" s="18" t="s">
        <v>46</v>
      </c>
      <c r="L15" s="160">
        <v>0</v>
      </c>
      <c r="M15" s="160">
        <v>10</v>
      </c>
      <c r="N15" s="161">
        <v>20</v>
      </c>
    </row>
    <row r="16" spans="1:14" ht="21.95" customHeight="1" x14ac:dyDescent="1.3">
      <c r="K16" s="18" t="s">
        <v>47</v>
      </c>
      <c r="L16" s="160">
        <v>27</v>
      </c>
      <c r="M16" s="160">
        <v>38</v>
      </c>
      <c r="N16" s="161">
        <v>38</v>
      </c>
    </row>
    <row r="17" spans="11:14" ht="21.95" customHeight="1" x14ac:dyDescent="1.3">
      <c r="K17" s="18" t="s">
        <v>48</v>
      </c>
      <c r="L17" s="160">
        <v>4</v>
      </c>
      <c r="M17" s="160">
        <v>6.6</v>
      </c>
      <c r="N17" s="161">
        <v>11</v>
      </c>
    </row>
    <row r="18" spans="11:14" ht="21.95" customHeight="1" x14ac:dyDescent="1.3">
      <c r="K18" s="18" t="s">
        <v>49</v>
      </c>
      <c r="L18" s="160">
        <v>0</v>
      </c>
      <c r="M18" s="160">
        <v>2</v>
      </c>
      <c r="N18" s="161">
        <v>7</v>
      </c>
    </row>
    <row r="19" spans="11:14" ht="21.95" customHeight="1" x14ac:dyDescent="1.3">
      <c r="K19" s="18" t="s">
        <v>50</v>
      </c>
      <c r="L19" s="160">
        <v>11.7</v>
      </c>
      <c r="M19" s="160">
        <v>11.7</v>
      </c>
      <c r="N19" s="161">
        <v>11.7</v>
      </c>
    </row>
    <row r="20" spans="11:14" ht="21.95" customHeight="1" x14ac:dyDescent="1.3">
      <c r="K20" s="18" t="s">
        <v>51</v>
      </c>
      <c r="L20" s="160">
        <v>3.4</v>
      </c>
      <c r="M20" s="160">
        <v>4</v>
      </c>
      <c r="N20" s="161">
        <v>6.6</v>
      </c>
    </row>
    <row r="21" spans="11:14" ht="21.95" customHeight="1" thickBot="1" x14ac:dyDescent="1.35">
      <c r="K21" s="20" t="s">
        <v>52</v>
      </c>
      <c r="L21" s="162">
        <v>5.9</v>
      </c>
      <c r="M21" s="162">
        <v>15.5</v>
      </c>
      <c r="N21" s="163">
        <v>30.2</v>
      </c>
    </row>
    <row r="25" spans="11:14" x14ac:dyDescent="1.3">
      <c r="K25" s="36" t="s">
        <v>53</v>
      </c>
      <c r="L25" s="37" t="s">
        <v>54</v>
      </c>
      <c r="M25" s="37" t="s">
        <v>55</v>
      </c>
      <c r="N25" s="37" t="s">
        <v>56</v>
      </c>
    </row>
    <row r="26" spans="11:14" ht="21.95" customHeight="1" x14ac:dyDescent="1.3">
      <c r="K26" s="107" t="s">
        <v>57</v>
      </c>
      <c r="L26" s="24">
        <v>62</v>
      </c>
      <c r="M26" s="24">
        <v>106</v>
      </c>
      <c r="N26" s="25">
        <v>106</v>
      </c>
    </row>
    <row r="27" spans="11:14" ht="21.95" customHeight="1" x14ac:dyDescent="1.3">
      <c r="K27" s="107" t="s">
        <v>58</v>
      </c>
      <c r="L27" s="24">
        <v>34</v>
      </c>
      <c r="M27" s="24">
        <v>253</v>
      </c>
      <c r="N27" s="25">
        <v>704</v>
      </c>
    </row>
    <row r="28" spans="11:14" ht="21.95" customHeight="1" x14ac:dyDescent="1.3">
      <c r="K28" s="108" t="s">
        <v>59</v>
      </c>
      <c r="L28" s="26">
        <v>0</v>
      </c>
      <c r="M28" s="26">
        <v>6000</v>
      </c>
      <c r="N28" s="27">
        <v>16000</v>
      </c>
    </row>
  </sheetData>
  <mergeCells count="2">
    <mergeCell ref="D1:K1"/>
    <mergeCell ref="A3:C3"/>
  </mergeCells>
  <hyperlinks>
    <hyperlink ref="A3" location="Contents!A1" display="Return to: Main Menu" xr:uid="{4325C5B6-655A-4C73-99F5-76F3781AD0CC}"/>
  </hyperlinks>
  <pageMargins left="0.7" right="0.7" top="0.75" bottom="0.75" header="0.3" footer="0.3"/>
  <drawing r:id="rId1"/>
  <tableParts count="2">
    <tablePart r:id="rId2"/>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47E7C-73D0-420D-A3AF-ED2D3F1B9FB7}">
  <sheetPr>
    <tabColor theme="5" tint="0.39997558519241921"/>
  </sheetPr>
  <dimension ref="A1:L76"/>
  <sheetViews>
    <sheetView showGridLines="0" zoomScaleNormal="100" workbookViewId="0">
      <selection activeCell="B6" sqref="B6"/>
    </sheetView>
  </sheetViews>
  <sheetFormatPr defaultColWidth="9" defaultRowHeight="21" x14ac:dyDescent="1.3"/>
  <cols>
    <col min="1" max="1" width="11.1171875" style="1" customWidth="1"/>
    <col min="2" max="2" width="13" style="1" bestFit="1" customWidth="1"/>
    <col min="3" max="3" width="16.87890625" style="1" bestFit="1" customWidth="1"/>
    <col min="4" max="5" width="30.1171875" style="1" customWidth="1"/>
    <col min="6" max="8" width="9" style="1" bestFit="1" customWidth="1"/>
    <col min="9" max="10" width="9" style="1"/>
    <col min="11" max="11" width="95.41015625" style="1" customWidth="1"/>
    <col min="12" max="12" width="9" style="1" hidden="1" customWidth="1"/>
    <col min="13" max="16384" width="9" style="1"/>
  </cols>
  <sheetData>
    <row r="1" spans="1:11" s="29" customFormat="1" ht="84.45" customHeight="1" thickBot="1" x14ac:dyDescent="1.5">
      <c r="A1" s="30"/>
      <c r="B1" s="30"/>
      <c r="C1" s="30"/>
      <c r="D1" s="134"/>
      <c r="E1" s="134"/>
      <c r="F1" s="134"/>
      <c r="G1" s="134"/>
      <c r="H1" s="134"/>
      <c r="I1" s="134"/>
      <c r="J1" s="134"/>
      <c r="K1" s="135"/>
    </row>
    <row r="2" spans="1:11" s="33" customFormat="1" ht="23.7" thickBot="1" x14ac:dyDescent="1.5">
      <c r="A2" s="32"/>
    </row>
    <row r="3" spans="1:11" s="31" customFormat="1" ht="23.35" x14ac:dyDescent="1.45">
      <c r="A3" s="221" t="s">
        <v>28</v>
      </c>
      <c r="B3" s="222"/>
      <c r="C3" s="222"/>
    </row>
    <row r="4" spans="1:11" ht="34.35" x14ac:dyDescent="2.1">
      <c r="A4" s="44" t="s">
        <v>148</v>
      </c>
    </row>
    <row r="5" spans="1:11" x14ac:dyDescent="1.3">
      <c r="A5" s="181" t="s">
        <v>127</v>
      </c>
      <c r="B5" s="1" t="s">
        <v>128</v>
      </c>
    </row>
    <row r="6" spans="1:11" x14ac:dyDescent="1.3">
      <c r="A6" s="181"/>
    </row>
    <row r="7" spans="1:11" ht="34.35" x14ac:dyDescent="2.1">
      <c r="A7" s="5"/>
      <c r="B7" s="1" t="s">
        <v>142</v>
      </c>
    </row>
    <row r="8" spans="1:11" s="4" customFormat="1" ht="46.35" customHeight="1" x14ac:dyDescent="0.5">
      <c r="B8" s="62" t="s">
        <v>61</v>
      </c>
      <c r="C8" s="62" t="s">
        <v>62</v>
      </c>
      <c r="D8" s="62" t="s">
        <v>129</v>
      </c>
      <c r="E8" s="62" t="s">
        <v>130</v>
      </c>
    </row>
    <row r="9" spans="1:11" ht="21.95" customHeight="1" x14ac:dyDescent="1.3">
      <c r="B9" s="64" t="s">
        <v>105</v>
      </c>
      <c r="C9" s="64" t="s">
        <v>66</v>
      </c>
      <c r="D9" s="64">
        <v>0.24</v>
      </c>
      <c r="E9" s="64">
        <v>1</v>
      </c>
    </row>
    <row r="10" spans="1:11" ht="21.95" customHeight="1" x14ac:dyDescent="1.3">
      <c r="B10" s="65" t="s">
        <v>105</v>
      </c>
      <c r="C10" s="65" t="s">
        <v>67</v>
      </c>
      <c r="D10" s="65">
        <v>6.34</v>
      </c>
      <c r="E10" s="65">
        <v>47.96</v>
      </c>
    </row>
    <row r="11" spans="1:11" ht="21.95" customHeight="1" x14ac:dyDescent="1.3">
      <c r="B11" s="64" t="s">
        <v>105</v>
      </c>
      <c r="C11" s="64" t="s">
        <v>68</v>
      </c>
      <c r="D11" s="64">
        <v>0</v>
      </c>
      <c r="E11" s="64">
        <v>0</v>
      </c>
    </row>
    <row r="12" spans="1:11" ht="21.95" customHeight="1" x14ac:dyDescent="1.3">
      <c r="B12" s="65" t="s">
        <v>105</v>
      </c>
      <c r="C12" s="65" t="s">
        <v>69</v>
      </c>
      <c r="D12" s="65">
        <v>0</v>
      </c>
      <c r="E12" s="65">
        <v>0</v>
      </c>
    </row>
    <row r="13" spans="1:11" ht="21.95" customHeight="1" x14ac:dyDescent="1.3">
      <c r="B13" s="64" t="s">
        <v>105</v>
      </c>
      <c r="C13" s="64" t="s">
        <v>70</v>
      </c>
      <c r="D13" s="64">
        <v>0</v>
      </c>
      <c r="E13" s="64">
        <v>0</v>
      </c>
    </row>
    <row r="14" spans="1:11" ht="21.95" customHeight="1" x14ac:dyDescent="1.3">
      <c r="B14" s="65" t="s">
        <v>105</v>
      </c>
      <c r="C14" s="65" t="s">
        <v>71</v>
      </c>
      <c r="D14" s="65">
        <v>0</v>
      </c>
      <c r="E14" s="65">
        <v>0</v>
      </c>
    </row>
    <row r="15" spans="1:11" ht="21.95" customHeight="1" x14ac:dyDescent="1.3">
      <c r="B15" s="64" t="s">
        <v>105</v>
      </c>
      <c r="C15" s="64" t="s">
        <v>72</v>
      </c>
      <c r="D15" s="64">
        <v>0</v>
      </c>
      <c r="E15" s="64">
        <v>0</v>
      </c>
    </row>
    <row r="16" spans="1:11" ht="21.95" customHeight="1" x14ac:dyDescent="1.3">
      <c r="B16" s="65" t="s">
        <v>105</v>
      </c>
      <c r="C16" s="65" t="s">
        <v>73</v>
      </c>
      <c r="D16" s="65">
        <v>0</v>
      </c>
      <c r="E16" s="65">
        <v>0</v>
      </c>
    </row>
    <row r="17" spans="2:5" ht="21.95" customHeight="1" x14ac:dyDescent="1.3">
      <c r="B17" s="64" t="s">
        <v>105</v>
      </c>
      <c r="C17" s="64" t="s">
        <v>74</v>
      </c>
      <c r="D17" s="64">
        <v>0</v>
      </c>
      <c r="E17" s="64">
        <v>0</v>
      </c>
    </row>
    <row r="18" spans="2:5" ht="21.95" customHeight="1" x14ac:dyDescent="1.3">
      <c r="B18" s="65" t="s">
        <v>105</v>
      </c>
      <c r="C18" s="65" t="s">
        <v>75</v>
      </c>
      <c r="D18" s="65">
        <v>0</v>
      </c>
      <c r="E18" s="65">
        <v>0</v>
      </c>
    </row>
    <row r="19" spans="2:5" ht="21.95" customHeight="1" x14ac:dyDescent="1.3">
      <c r="B19" s="64" t="s">
        <v>105</v>
      </c>
      <c r="C19" s="64" t="s">
        <v>76</v>
      </c>
      <c r="D19" s="64">
        <v>0</v>
      </c>
      <c r="E19" s="64">
        <v>0</v>
      </c>
    </row>
    <row r="20" spans="2:5" ht="21.95" customHeight="1" x14ac:dyDescent="1.3">
      <c r="B20" s="65" t="s">
        <v>105</v>
      </c>
      <c r="C20" s="65" t="s">
        <v>77</v>
      </c>
      <c r="D20" s="65">
        <v>0</v>
      </c>
      <c r="E20" s="65">
        <v>0</v>
      </c>
    </row>
    <row r="21" spans="2:5" ht="21.95" customHeight="1" x14ac:dyDescent="1.3">
      <c r="B21" s="64" t="s">
        <v>105</v>
      </c>
      <c r="C21" s="64" t="s">
        <v>78</v>
      </c>
      <c r="D21" s="64">
        <v>0</v>
      </c>
      <c r="E21" s="64">
        <v>0</v>
      </c>
    </row>
    <row r="22" spans="2:5" ht="21.95" customHeight="1" x14ac:dyDescent="1.3">
      <c r="B22" s="65" t="s">
        <v>105</v>
      </c>
      <c r="C22" s="65" t="s">
        <v>79</v>
      </c>
      <c r="D22" s="65">
        <v>0</v>
      </c>
      <c r="E22" s="65">
        <v>0</v>
      </c>
    </row>
    <row r="23" spans="2:5" ht="21.95" customHeight="1" x14ac:dyDescent="1.3">
      <c r="B23" s="64" t="s">
        <v>105</v>
      </c>
      <c r="C23" s="64" t="s">
        <v>80</v>
      </c>
      <c r="D23" s="64">
        <v>0</v>
      </c>
      <c r="E23" s="64">
        <v>0</v>
      </c>
    </row>
    <row r="24" spans="2:5" ht="21.95" customHeight="1" x14ac:dyDescent="1.3">
      <c r="B24" s="65" t="s">
        <v>105</v>
      </c>
      <c r="C24" s="65" t="s">
        <v>81</v>
      </c>
      <c r="D24" s="65">
        <v>0</v>
      </c>
      <c r="E24" s="65">
        <v>0</v>
      </c>
    </row>
    <row r="25" spans="2:5" ht="21.95" customHeight="1" x14ac:dyDescent="1.3">
      <c r="B25" s="64" t="s">
        <v>105</v>
      </c>
      <c r="C25" s="64" t="s">
        <v>83</v>
      </c>
      <c r="D25" s="64">
        <v>0.23</v>
      </c>
      <c r="E25" s="64">
        <v>1.67</v>
      </c>
    </row>
    <row r="26" spans="2:5" ht="21.95" customHeight="1" x14ac:dyDescent="1.3">
      <c r="B26" s="65" t="s">
        <v>105</v>
      </c>
      <c r="C26" s="65" t="s">
        <v>85</v>
      </c>
      <c r="D26" s="65">
        <v>0</v>
      </c>
      <c r="E26" s="65">
        <v>0</v>
      </c>
    </row>
    <row r="27" spans="2:5" ht="21.95" customHeight="1" x14ac:dyDescent="1.3">
      <c r="B27" s="64" t="s">
        <v>105</v>
      </c>
      <c r="C27" s="64" t="s">
        <v>87</v>
      </c>
      <c r="D27" s="64">
        <v>0</v>
      </c>
      <c r="E27" s="64">
        <v>0</v>
      </c>
    </row>
    <row r="28" spans="2:5" ht="21.95" customHeight="1" x14ac:dyDescent="1.3">
      <c r="B28" s="65" t="s">
        <v>105</v>
      </c>
      <c r="C28" s="65" t="s">
        <v>89</v>
      </c>
      <c r="D28" s="65">
        <v>0</v>
      </c>
      <c r="E28" s="65">
        <v>0</v>
      </c>
    </row>
    <row r="29" spans="2:5" ht="21.95" customHeight="1" x14ac:dyDescent="1.3">
      <c r="B29" s="64" t="s">
        <v>105</v>
      </c>
      <c r="C29" s="64" t="s">
        <v>91</v>
      </c>
      <c r="D29" s="64">
        <v>0</v>
      </c>
      <c r="E29" s="64">
        <v>0</v>
      </c>
    </row>
    <row r="30" spans="2:5" ht="21.95" customHeight="1" x14ac:dyDescent="1.3">
      <c r="B30" s="65" t="s">
        <v>105</v>
      </c>
      <c r="C30" s="65" t="s">
        <v>92</v>
      </c>
      <c r="D30" s="65">
        <v>0.06</v>
      </c>
      <c r="E30" s="65">
        <v>0.56999999999999995</v>
      </c>
    </row>
    <row r="31" spans="2:5" ht="21.95" customHeight="1" x14ac:dyDescent="1.3">
      <c r="B31" s="64" t="s">
        <v>105</v>
      </c>
      <c r="C31" s="64" t="s">
        <v>93</v>
      </c>
      <c r="D31" s="64">
        <v>0</v>
      </c>
      <c r="E31" s="64">
        <v>0</v>
      </c>
    </row>
    <row r="32" spans="2:5" ht="21.95" customHeight="1" x14ac:dyDescent="1.3">
      <c r="B32" s="65" t="s">
        <v>105</v>
      </c>
      <c r="C32" s="65" t="s">
        <v>94</v>
      </c>
      <c r="D32" s="65">
        <v>0</v>
      </c>
      <c r="E32" s="65">
        <v>0</v>
      </c>
    </row>
    <row r="33" spans="2:5" ht="21.95" customHeight="1" x14ac:dyDescent="1.3">
      <c r="B33" s="64" t="s">
        <v>105</v>
      </c>
      <c r="C33" s="64" t="s">
        <v>95</v>
      </c>
      <c r="D33" s="64">
        <v>0</v>
      </c>
      <c r="E33" s="64">
        <v>0</v>
      </c>
    </row>
    <row r="34" spans="2:5" ht="21.95" customHeight="1" x14ac:dyDescent="1.3">
      <c r="B34" s="65" t="s">
        <v>105</v>
      </c>
      <c r="C34" s="65" t="s">
        <v>96</v>
      </c>
      <c r="D34" s="65">
        <v>0</v>
      </c>
      <c r="E34" s="65">
        <v>0</v>
      </c>
    </row>
    <row r="35" spans="2:5" ht="21.95" customHeight="1" x14ac:dyDescent="1.3">
      <c r="B35" s="64" t="s">
        <v>105</v>
      </c>
      <c r="C35" s="64" t="s">
        <v>97</v>
      </c>
      <c r="D35" s="64">
        <v>0</v>
      </c>
      <c r="E35" s="64">
        <v>0</v>
      </c>
    </row>
    <row r="36" spans="2:5" ht="21.95" customHeight="1" x14ac:dyDescent="1.3">
      <c r="B36" s="65" t="s">
        <v>105</v>
      </c>
      <c r="C36" s="65" t="s">
        <v>98</v>
      </c>
      <c r="D36" s="65">
        <v>0</v>
      </c>
      <c r="E36" s="65">
        <v>0</v>
      </c>
    </row>
    <row r="37" spans="2:5" ht="21.95" customHeight="1" x14ac:dyDescent="1.3">
      <c r="B37" s="64" t="s">
        <v>105</v>
      </c>
      <c r="C37" s="64" t="s">
        <v>99</v>
      </c>
      <c r="D37" s="64">
        <v>0</v>
      </c>
      <c r="E37" s="64">
        <v>0</v>
      </c>
    </row>
    <row r="38" spans="2:5" ht="21.95" customHeight="1" x14ac:dyDescent="1.3">
      <c r="B38" s="65" t="s">
        <v>105</v>
      </c>
      <c r="C38" s="65" t="s">
        <v>100</v>
      </c>
      <c r="D38" s="65">
        <v>0</v>
      </c>
      <c r="E38" s="65">
        <v>0</v>
      </c>
    </row>
    <row r="39" spans="2:5" ht="21.95" customHeight="1" x14ac:dyDescent="1.3">
      <c r="B39" s="64" t="s">
        <v>105</v>
      </c>
      <c r="C39" s="64" t="s">
        <v>101</v>
      </c>
      <c r="D39" s="64">
        <v>0</v>
      </c>
      <c r="E39" s="64">
        <v>0</v>
      </c>
    </row>
    <row r="40" spans="2:5" ht="21.95" customHeight="1" x14ac:dyDescent="1.3">
      <c r="B40" s="65" t="s">
        <v>105</v>
      </c>
      <c r="C40" s="65" t="s">
        <v>102</v>
      </c>
      <c r="D40" s="65">
        <v>0</v>
      </c>
      <c r="E40" s="65">
        <v>0</v>
      </c>
    </row>
    <row r="41" spans="2:5" ht="21.95" customHeight="1" x14ac:dyDescent="1.3">
      <c r="B41" s="64" t="s">
        <v>105</v>
      </c>
      <c r="C41" s="64" t="s">
        <v>103</v>
      </c>
      <c r="D41" s="64">
        <v>0</v>
      </c>
      <c r="E41" s="64">
        <v>0</v>
      </c>
    </row>
    <row r="42" spans="2:5" ht="21.95" customHeight="1" x14ac:dyDescent="1.3">
      <c r="B42" s="65" t="s">
        <v>105</v>
      </c>
      <c r="C42" s="65" t="s">
        <v>104</v>
      </c>
      <c r="D42" s="65">
        <v>0</v>
      </c>
      <c r="E42" s="65">
        <v>0</v>
      </c>
    </row>
    <row r="43" spans="2:5" ht="21.95" customHeight="1" x14ac:dyDescent="1.3">
      <c r="B43" s="64" t="s">
        <v>106</v>
      </c>
      <c r="C43" s="64" t="s">
        <v>66</v>
      </c>
      <c r="D43" s="64">
        <v>0</v>
      </c>
      <c r="E43" s="64">
        <v>0</v>
      </c>
    </row>
    <row r="44" spans="2:5" ht="21.95" customHeight="1" x14ac:dyDescent="1.3">
      <c r="B44" s="65" t="s">
        <v>106</v>
      </c>
      <c r="C44" s="65" t="s">
        <v>67</v>
      </c>
      <c r="D44" s="65">
        <v>6.78</v>
      </c>
      <c r="E44" s="65">
        <v>75.87</v>
      </c>
    </row>
    <row r="45" spans="2:5" ht="21.95" customHeight="1" x14ac:dyDescent="1.3">
      <c r="B45" s="64" t="s">
        <v>106</v>
      </c>
      <c r="C45" s="64" t="s">
        <v>68</v>
      </c>
      <c r="D45" s="64">
        <v>0</v>
      </c>
      <c r="E45" s="64">
        <v>0</v>
      </c>
    </row>
    <row r="46" spans="2:5" ht="21.95" customHeight="1" x14ac:dyDescent="1.3">
      <c r="B46" s="65" t="s">
        <v>106</v>
      </c>
      <c r="C46" s="65" t="s">
        <v>69</v>
      </c>
      <c r="D46" s="65">
        <v>0</v>
      </c>
      <c r="E46" s="65">
        <v>0</v>
      </c>
    </row>
    <row r="47" spans="2:5" ht="21.95" customHeight="1" x14ac:dyDescent="1.3">
      <c r="B47" s="64" t="s">
        <v>106</v>
      </c>
      <c r="C47" s="64" t="s">
        <v>70</v>
      </c>
      <c r="D47" s="64">
        <v>0</v>
      </c>
      <c r="E47" s="64">
        <v>0</v>
      </c>
    </row>
    <row r="48" spans="2:5" ht="21.95" customHeight="1" x14ac:dyDescent="1.3">
      <c r="B48" s="65" t="s">
        <v>106</v>
      </c>
      <c r="C48" s="65" t="s">
        <v>71</v>
      </c>
      <c r="D48" s="65">
        <v>0</v>
      </c>
      <c r="E48" s="65">
        <v>0</v>
      </c>
    </row>
    <row r="49" spans="2:5" ht="21.95" customHeight="1" x14ac:dyDescent="1.3">
      <c r="B49" s="64" t="s">
        <v>106</v>
      </c>
      <c r="C49" s="64" t="s">
        <v>72</v>
      </c>
      <c r="D49" s="64">
        <v>0</v>
      </c>
      <c r="E49" s="64">
        <v>0</v>
      </c>
    </row>
    <row r="50" spans="2:5" ht="21.95" customHeight="1" x14ac:dyDescent="1.3">
      <c r="B50" s="65" t="s">
        <v>106</v>
      </c>
      <c r="C50" s="65" t="s">
        <v>73</v>
      </c>
      <c r="D50" s="65">
        <v>0</v>
      </c>
      <c r="E50" s="65">
        <v>0</v>
      </c>
    </row>
    <row r="51" spans="2:5" ht="21.95" customHeight="1" x14ac:dyDescent="1.3">
      <c r="B51" s="64" t="s">
        <v>106</v>
      </c>
      <c r="C51" s="64" t="s">
        <v>74</v>
      </c>
      <c r="D51" s="64">
        <v>0</v>
      </c>
      <c r="E51" s="64">
        <v>0</v>
      </c>
    </row>
    <row r="52" spans="2:5" ht="21.95" customHeight="1" x14ac:dyDescent="1.3">
      <c r="B52" s="65" t="s">
        <v>106</v>
      </c>
      <c r="C52" s="65" t="s">
        <v>75</v>
      </c>
      <c r="D52" s="65">
        <v>0</v>
      </c>
      <c r="E52" s="65">
        <v>0</v>
      </c>
    </row>
    <row r="53" spans="2:5" ht="21.95" customHeight="1" x14ac:dyDescent="1.3">
      <c r="B53" s="64" t="s">
        <v>106</v>
      </c>
      <c r="C53" s="64" t="s">
        <v>76</v>
      </c>
      <c r="D53" s="64">
        <v>0</v>
      </c>
      <c r="E53" s="64">
        <v>0</v>
      </c>
    </row>
    <row r="54" spans="2:5" ht="21.95" customHeight="1" x14ac:dyDescent="1.3">
      <c r="B54" s="65" t="s">
        <v>106</v>
      </c>
      <c r="C54" s="65" t="s">
        <v>77</v>
      </c>
      <c r="D54" s="65">
        <v>0</v>
      </c>
      <c r="E54" s="65">
        <v>0</v>
      </c>
    </row>
    <row r="55" spans="2:5" ht="21.95" customHeight="1" x14ac:dyDescent="1.3">
      <c r="B55" s="64" t="s">
        <v>106</v>
      </c>
      <c r="C55" s="64" t="s">
        <v>78</v>
      </c>
      <c r="D55" s="64">
        <v>0</v>
      </c>
      <c r="E55" s="64">
        <v>0</v>
      </c>
    </row>
    <row r="56" spans="2:5" ht="21.95" customHeight="1" x14ac:dyDescent="1.3">
      <c r="B56" s="65" t="s">
        <v>106</v>
      </c>
      <c r="C56" s="65" t="s">
        <v>79</v>
      </c>
      <c r="D56" s="65">
        <v>0</v>
      </c>
      <c r="E56" s="65">
        <v>0</v>
      </c>
    </row>
    <row r="57" spans="2:5" ht="21.95" customHeight="1" x14ac:dyDescent="1.3">
      <c r="B57" s="64" t="s">
        <v>106</v>
      </c>
      <c r="C57" s="64" t="s">
        <v>80</v>
      </c>
      <c r="D57" s="64">
        <v>0</v>
      </c>
      <c r="E57" s="64">
        <v>0</v>
      </c>
    </row>
    <row r="58" spans="2:5" ht="21.95" customHeight="1" x14ac:dyDescent="1.3">
      <c r="B58" s="65" t="s">
        <v>106</v>
      </c>
      <c r="C58" s="65" t="s">
        <v>81</v>
      </c>
      <c r="D58" s="65">
        <v>0</v>
      </c>
      <c r="E58" s="65">
        <v>0</v>
      </c>
    </row>
    <row r="59" spans="2:5" ht="21.95" customHeight="1" x14ac:dyDescent="1.3">
      <c r="B59" s="64" t="s">
        <v>106</v>
      </c>
      <c r="C59" s="64" t="s">
        <v>83</v>
      </c>
      <c r="D59" s="64">
        <v>0</v>
      </c>
      <c r="E59" s="64">
        <v>0</v>
      </c>
    </row>
    <row r="60" spans="2:5" ht="21.95" customHeight="1" x14ac:dyDescent="1.3">
      <c r="B60" s="65" t="s">
        <v>106</v>
      </c>
      <c r="C60" s="65" t="s">
        <v>85</v>
      </c>
      <c r="D60" s="65">
        <v>0</v>
      </c>
      <c r="E60" s="65">
        <v>0</v>
      </c>
    </row>
    <row r="61" spans="2:5" ht="21.95" customHeight="1" x14ac:dyDescent="1.3">
      <c r="B61" s="64" t="s">
        <v>106</v>
      </c>
      <c r="C61" s="64" t="s">
        <v>87</v>
      </c>
      <c r="D61" s="64">
        <v>0</v>
      </c>
      <c r="E61" s="64">
        <v>0</v>
      </c>
    </row>
    <row r="62" spans="2:5" ht="21.95" customHeight="1" x14ac:dyDescent="1.3">
      <c r="B62" s="65" t="s">
        <v>106</v>
      </c>
      <c r="C62" s="65" t="s">
        <v>89</v>
      </c>
      <c r="D62" s="65">
        <v>0</v>
      </c>
      <c r="E62" s="65">
        <v>0</v>
      </c>
    </row>
    <row r="63" spans="2:5" ht="21.95" customHeight="1" x14ac:dyDescent="1.3">
      <c r="B63" s="64" t="s">
        <v>106</v>
      </c>
      <c r="C63" s="64" t="s">
        <v>91</v>
      </c>
      <c r="D63" s="64">
        <v>0</v>
      </c>
      <c r="E63" s="64">
        <v>0</v>
      </c>
    </row>
    <row r="64" spans="2:5" ht="21.95" customHeight="1" x14ac:dyDescent="1.3">
      <c r="B64" s="65" t="s">
        <v>106</v>
      </c>
      <c r="C64" s="65" t="s">
        <v>92</v>
      </c>
      <c r="D64" s="65">
        <v>0</v>
      </c>
      <c r="E64" s="65">
        <v>0</v>
      </c>
    </row>
    <row r="65" spans="2:5" ht="21.95" customHeight="1" x14ac:dyDescent="1.3">
      <c r="B65" s="64" t="s">
        <v>106</v>
      </c>
      <c r="C65" s="64" t="s">
        <v>93</v>
      </c>
      <c r="D65" s="64">
        <v>0</v>
      </c>
      <c r="E65" s="64">
        <v>0</v>
      </c>
    </row>
    <row r="66" spans="2:5" ht="21.95" customHeight="1" x14ac:dyDescent="1.3">
      <c r="B66" s="65" t="s">
        <v>106</v>
      </c>
      <c r="C66" s="65" t="s">
        <v>94</v>
      </c>
      <c r="D66" s="65">
        <v>0</v>
      </c>
      <c r="E66" s="65">
        <v>0</v>
      </c>
    </row>
    <row r="67" spans="2:5" ht="21.95" customHeight="1" x14ac:dyDescent="1.3">
      <c r="B67" s="64" t="s">
        <v>106</v>
      </c>
      <c r="C67" s="64" t="s">
        <v>95</v>
      </c>
      <c r="D67" s="64">
        <v>0</v>
      </c>
      <c r="E67" s="64">
        <v>0</v>
      </c>
    </row>
    <row r="68" spans="2:5" ht="21.95" customHeight="1" x14ac:dyDescent="1.3">
      <c r="B68" s="65" t="s">
        <v>106</v>
      </c>
      <c r="C68" s="65" t="s">
        <v>96</v>
      </c>
      <c r="D68" s="65">
        <v>0</v>
      </c>
      <c r="E68" s="65">
        <v>0</v>
      </c>
    </row>
    <row r="69" spans="2:5" ht="21.95" customHeight="1" x14ac:dyDescent="1.3">
      <c r="B69" s="64" t="s">
        <v>106</v>
      </c>
      <c r="C69" s="64" t="s">
        <v>97</v>
      </c>
      <c r="D69" s="64">
        <v>0</v>
      </c>
      <c r="E69" s="64">
        <v>0</v>
      </c>
    </row>
    <row r="70" spans="2:5" ht="21.95" customHeight="1" x14ac:dyDescent="1.3">
      <c r="B70" s="65" t="s">
        <v>106</v>
      </c>
      <c r="C70" s="65" t="s">
        <v>98</v>
      </c>
      <c r="D70" s="65">
        <v>0</v>
      </c>
      <c r="E70" s="65">
        <v>0</v>
      </c>
    </row>
    <row r="71" spans="2:5" ht="21.95" customHeight="1" x14ac:dyDescent="1.3">
      <c r="B71" s="64" t="s">
        <v>106</v>
      </c>
      <c r="C71" s="64" t="s">
        <v>99</v>
      </c>
      <c r="D71" s="64">
        <v>0</v>
      </c>
      <c r="E71" s="64">
        <v>0</v>
      </c>
    </row>
    <row r="72" spans="2:5" ht="21.95" customHeight="1" x14ac:dyDescent="1.3">
      <c r="B72" s="65" t="s">
        <v>106</v>
      </c>
      <c r="C72" s="65" t="s">
        <v>100</v>
      </c>
      <c r="D72" s="65">
        <v>0</v>
      </c>
      <c r="E72" s="65">
        <v>0</v>
      </c>
    </row>
    <row r="73" spans="2:5" ht="21.95" customHeight="1" x14ac:dyDescent="1.3">
      <c r="B73" s="64" t="s">
        <v>106</v>
      </c>
      <c r="C73" s="64" t="s">
        <v>101</v>
      </c>
      <c r="D73" s="64">
        <v>0</v>
      </c>
      <c r="E73" s="64">
        <v>0</v>
      </c>
    </row>
    <row r="74" spans="2:5" ht="21.95" customHeight="1" x14ac:dyDescent="1.3">
      <c r="B74" s="65" t="s">
        <v>106</v>
      </c>
      <c r="C74" s="65" t="s">
        <v>102</v>
      </c>
      <c r="D74" s="65">
        <v>0</v>
      </c>
      <c r="E74" s="65">
        <v>0</v>
      </c>
    </row>
    <row r="75" spans="2:5" ht="21.95" customHeight="1" x14ac:dyDescent="1.3">
      <c r="B75" s="64" t="s">
        <v>106</v>
      </c>
      <c r="C75" s="64" t="s">
        <v>103</v>
      </c>
      <c r="D75" s="64">
        <v>0</v>
      </c>
      <c r="E75" s="64">
        <v>0</v>
      </c>
    </row>
    <row r="76" spans="2:5" ht="21.95" customHeight="1" x14ac:dyDescent="1.3">
      <c r="B76" s="65" t="s">
        <v>106</v>
      </c>
      <c r="C76" s="65" t="s">
        <v>104</v>
      </c>
      <c r="D76" s="65">
        <v>0</v>
      </c>
      <c r="E76" s="65">
        <v>0</v>
      </c>
    </row>
  </sheetData>
  <mergeCells count="1">
    <mergeCell ref="A3:C3"/>
  </mergeCells>
  <hyperlinks>
    <hyperlink ref="A3" location="Contents!A1" display="Return to: Main Menu" xr:uid="{359C3958-C589-4251-AD93-C0EB651B0382}"/>
  </hyperlinks>
  <pageMargins left="0.7" right="0.7" top="0.75" bottom="0.75" header="0.3" footer="0.3"/>
  <drawing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DCDD6-E86E-4A22-9302-12B1358CA9F9}">
  <sheetPr>
    <tabColor rgb="FFFF33CC"/>
  </sheetPr>
  <dimension ref="A1:K35"/>
  <sheetViews>
    <sheetView showGridLines="0" topLeftCell="A13" workbookViewId="0">
      <selection activeCell="E20" sqref="E20"/>
    </sheetView>
  </sheetViews>
  <sheetFormatPr defaultColWidth="9" defaultRowHeight="21" x14ac:dyDescent="1.3"/>
  <cols>
    <col min="1" max="1" width="9" style="1"/>
    <col min="2" max="2" width="24.41015625" style="1" bestFit="1" customWidth="1"/>
    <col min="3" max="3" width="58.703125" style="1" customWidth="1"/>
    <col min="4" max="4" width="16.1171875" style="6" customWidth="1"/>
    <col min="5" max="5" width="20.41015625" style="1" customWidth="1"/>
    <col min="6" max="6" width="25.703125" style="1" bestFit="1" customWidth="1"/>
    <col min="7" max="7" width="16.87890625" style="1" bestFit="1" customWidth="1"/>
    <col min="8" max="8" width="26.703125" style="1" customWidth="1"/>
    <col min="9" max="9" width="4.703125" style="1" customWidth="1"/>
    <col min="10" max="11" width="9" style="1" hidden="1" customWidth="1"/>
    <col min="12" max="16384" width="9" style="1"/>
  </cols>
  <sheetData>
    <row r="1" spans="1:11" s="29" customFormat="1" ht="84.45" customHeight="1" thickBot="1" x14ac:dyDescent="1.5">
      <c r="A1" s="30"/>
      <c r="B1" s="30"/>
      <c r="C1" s="30"/>
      <c r="D1" s="210"/>
      <c r="E1" s="210"/>
      <c r="F1" s="210"/>
      <c r="G1" s="210"/>
      <c r="H1" s="210"/>
      <c r="I1" s="210"/>
      <c r="J1" s="210"/>
      <c r="K1" s="210"/>
    </row>
    <row r="2" spans="1:11" s="33" customFormat="1" ht="23.7" thickBot="1" x14ac:dyDescent="1.5">
      <c r="A2" s="32"/>
    </row>
    <row r="3" spans="1:11" s="31" customFormat="1" ht="23.35" x14ac:dyDescent="1.45">
      <c r="A3" s="221" t="s">
        <v>28</v>
      </c>
      <c r="B3" s="222"/>
      <c r="C3" s="222"/>
    </row>
    <row r="4" spans="1:11" ht="34.35" x14ac:dyDescent="2.1">
      <c r="A4" s="44" t="s">
        <v>149</v>
      </c>
    </row>
    <row r="5" spans="1:11" x14ac:dyDescent="1.3">
      <c r="A5" s="1" t="s">
        <v>150</v>
      </c>
    </row>
    <row r="6" spans="1:11" x14ac:dyDescent="1.3">
      <c r="A6" s="1" t="s">
        <v>151</v>
      </c>
    </row>
    <row r="7" spans="1:11" ht="50.1" customHeight="1" thickBot="1" x14ac:dyDescent="2.15">
      <c r="A7" s="2"/>
      <c r="B7" s="35" t="s">
        <v>152</v>
      </c>
      <c r="C7" s="35" t="s">
        <v>109</v>
      </c>
      <c r="D7" s="1"/>
      <c r="E7" s="35" t="s">
        <v>152</v>
      </c>
      <c r="F7" s="35" t="s">
        <v>61</v>
      </c>
      <c r="G7" s="35" t="s">
        <v>153</v>
      </c>
      <c r="H7" s="35" t="s">
        <v>114</v>
      </c>
    </row>
    <row r="8" spans="1:11" ht="50.1" customHeight="1" x14ac:dyDescent="2.1">
      <c r="A8" s="2"/>
      <c r="B8" s="93" t="s">
        <v>154</v>
      </c>
      <c r="C8" s="113" t="s">
        <v>155</v>
      </c>
      <c r="D8" s="1"/>
      <c r="E8" s="109" t="s">
        <v>154</v>
      </c>
      <c r="F8" s="110" t="s">
        <v>105</v>
      </c>
      <c r="G8" s="152">
        <v>0.41</v>
      </c>
      <c r="H8" s="153">
        <v>4.2300000000000004</v>
      </c>
    </row>
    <row r="9" spans="1:11" ht="50.1" customHeight="1" x14ac:dyDescent="2.1">
      <c r="A9" s="2"/>
      <c r="B9" s="94" t="s">
        <v>156</v>
      </c>
      <c r="C9" s="114" t="s">
        <v>157</v>
      </c>
      <c r="D9" s="1"/>
      <c r="E9" s="111" t="s">
        <v>154</v>
      </c>
      <c r="F9" s="28" t="s">
        <v>106</v>
      </c>
      <c r="G9" s="154">
        <v>7.18</v>
      </c>
      <c r="H9" s="155">
        <v>124.36</v>
      </c>
    </row>
    <row r="10" spans="1:11" ht="50.1" customHeight="1" x14ac:dyDescent="2.1">
      <c r="A10" s="2"/>
      <c r="B10" s="94" t="s">
        <v>158</v>
      </c>
      <c r="C10" s="114" t="s">
        <v>159</v>
      </c>
      <c r="E10" s="111" t="s">
        <v>156</v>
      </c>
      <c r="F10" s="28" t="s">
        <v>65</v>
      </c>
      <c r="G10" s="154">
        <v>1.64</v>
      </c>
      <c r="H10" s="155">
        <v>18.53</v>
      </c>
    </row>
    <row r="11" spans="1:11" ht="50.1" customHeight="1" x14ac:dyDescent="2.1">
      <c r="A11" s="2"/>
      <c r="B11" s="94" t="s">
        <v>160</v>
      </c>
      <c r="C11" s="114" t="s">
        <v>161</v>
      </c>
      <c r="D11" s="1"/>
      <c r="E11" s="111" t="s">
        <v>156</v>
      </c>
      <c r="F11" s="28" t="s">
        <v>105</v>
      </c>
      <c r="G11" s="154">
        <v>2.12</v>
      </c>
      <c r="H11" s="155">
        <v>24.38</v>
      </c>
    </row>
    <row r="12" spans="1:11" ht="50.1" customHeight="1" x14ac:dyDescent="2.1">
      <c r="A12" s="2"/>
      <c r="B12" s="94" t="s">
        <v>162</v>
      </c>
      <c r="C12" s="114" t="s">
        <v>163</v>
      </c>
      <c r="E12" s="111" t="s">
        <v>156</v>
      </c>
      <c r="F12" s="28" t="s">
        <v>106</v>
      </c>
      <c r="G12" s="154">
        <v>2.94</v>
      </c>
      <c r="H12" s="155">
        <v>38.82</v>
      </c>
    </row>
    <row r="13" spans="1:11" ht="50.1" customHeight="1" x14ac:dyDescent="2.1">
      <c r="A13" s="2"/>
      <c r="B13" s="94" t="s">
        <v>164</v>
      </c>
      <c r="C13" s="114" t="s">
        <v>165</v>
      </c>
      <c r="E13" s="111" t="s">
        <v>158</v>
      </c>
      <c r="F13" s="28" t="s">
        <v>106</v>
      </c>
      <c r="G13" s="154">
        <v>15.6</v>
      </c>
      <c r="H13" s="155">
        <v>262.36</v>
      </c>
    </row>
    <row r="14" spans="1:11" ht="50.1" customHeight="1" x14ac:dyDescent="1.3">
      <c r="B14" s="94" t="s">
        <v>166</v>
      </c>
      <c r="C14" s="114" t="s">
        <v>167</v>
      </c>
      <c r="E14" s="111" t="s">
        <v>160</v>
      </c>
      <c r="F14" s="28" t="s">
        <v>65</v>
      </c>
      <c r="G14" s="154">
        <v>0.19</v>
      </c>
      <c r="H14" s="155">
        <v>1.43</v>
      </c>
    </row>
    <row r="15" spans="1:11" ht="50.1" customHeight="1" x14ac:dyDescent="1.3">
      <c r="B15" s="94" t="s">
        <v>168</v>
      </c>
      <c r="C15" s="114" t="s">
        <v>169</v>
      </c>
      <c r="D15" s="1"/>
      <c r="E15" s="111" t="s">
        <v>160</v>
      </c>
      <c r="F15" s="28" t="s">
        <v>105</v>
      </c>
      <c r="G15" s="154">
        <v>0.15</v>
      </c>
      <c r="H15" s="155">
        <v>1.02</v>
      </c>
    </row>
    <row r="16" spans="1:11" ht="50.1" customHeight="1" x14ac:dyDescent="1.3">
      <c r="B16" s="94" t="s">
        <v>170</v>
      </c>
      <c r="C16" s="114" t="s">
        <v>171</v>
      </c>
      <c r="D16" s="1"/>
      <c r="E16" s="111" t="s">
        <v>160</v>
      </c>
      <c r="F16" s="28" t="s">
        <v>106</v>
      </c>
      <c r="G16" s="154">
        <v>0.1</v>
      </c>
      <c r="H16" s="155">
        <v>0.93</v>
      </c>
    </row>
    <row r="17" spans="2:8" ht="50.1" customHeight="1" x14ac:dyDescent="1.3">
      <c r="B17" s="94" t="s">
        <v>172</v>
      </c>
      <c r="C17" s="114" t="s">
        <v>173</v>
      </c>
      <c r="E17" s="111" t="s">
        <v>162</v>
      </c>
      <c r="F17" s="28" t="s">
        <v>65</v>
      </c>
      <c r="G17" s="154">
        <v>0.59</v>
      </c>
      <c r="H17" s="155">
        <v>5.51</v>
      </c>
    </row>
    <row r="18" spans="2:8" ht="50.1" customHeight="1" x14ac:dyDescent="1.3">
      <c r="B18" s="94" t="s">
        <v>174</v>
      </c>
      <c r="C18" s="114" t="s">
        <v>175</v>
      </c>
      <c r="D18" s="1"/>
      <c r="E18" s="111" t="s">
        <v>162</v>
      </c>
      <c r="F18" s="28" t="s">
        <v>105</v>
      </c>
      <c r="G18" s="154">
        <v>0.48</v>
      </c>
      <c r="H18" s="155">
        <v>4.01</v>
      </c>
    </row>
    <row r="19" spans="2:8" ht="50.1" customHeight="1" thickBot="1" x14ac:dyDescent="1.35">
      <c r="B19" s="95" t="s">
        <v>176</v>
      </c>
      <c r="C19" s="115" t="s">
        <v>177</v>
      </c>
      <c r="D19" s="1"/>
      <c r="E19" s="111" t="s">
        <v>162</v>
      </c>
      <c r="F19" s="28" t="s">
        <v>106</v>
      </c>
      <c r="G19" s="154">
        <v>0.28000000000000003</v>
      </c>
      <c r="H19" s="155">
        <v>2.82</v>
      </c>
    </row>
    <row r="20" spans="2:8" ht="50.1" customHeight="1" x14ac:dyDescent="1.3">
      <c r="B20" s="7"/>
      <c r="D20" s="1"/>
      <c r="E20" s="111" t="s">
        <v>164</v>
      </c>
      <c r="F20" s="28" t="s">
        <v>105</v>
      </c>
      <c r="G20" s="154">
        <v>0.23</v>
      </c>
      <c r="H20" s="155">
        <v>1.68</v>
      </c>
    </row>
    <row r="21" spans="2:8" ht="50.1" customHeight="1" x14ac:dyDescent="1.3">
      <c r="B21" s="6"/>
      <c r="E21" s="111" t="s">
        <v>164</v>
      </c>
      <c r="F21" s="28" t="s">
        <v>106</v>
      </c>
      <c r="G21" s="154">
        <v>1.61</v>
      </c>
      <c r="H21" s="155">
        <v>22.36</v>
      </c>
    </row>
    <row r="22" spans="2:8" ht="50.1" customHeight="1" x14ac:dyDescent="1.3">
      <c r="E22" s="111" t="s">
        <v>166</v>
      </c>
      <c r="F22" s="28" t="s">
        <v>105</v>
      </c>
      <c r="G22" s="154">
        <v>0.23</v>
      </c>
      <c r="H22" s="155">
        <v>1.68</v>
      </c>
    </row>
    <row r="23" spans="2:8" ht="50.1" customHeight="1" x14ac:dyDescent="1.3">
      <c r="E23" s="111" t="s">
        <v>166</v>
      </c>
      <c r="F23" s="28" t="s">
        <v>106</v>
      </c>
      <c r="G23" s="154">
        <v>7.52</v>
      </c>
      <c r="H23" s="155">
        <v>119.69</v>
      </c>
    </row>
    <row r="24" spans="2:8" ht="50.1" customHeight="1" x14ac:dyDescent="1.3">
      <c r="E24" s="111" t="s">
        <v>168</v>
      </c>
      <c r="F24" s="28" t="s">
        <v>105</v>
      </c>
      <c r="G24" s="154">
        <v>0.3</v>
      </c>
      <c r="H24" s="155">
        <v>2.42</v>
      </c>
    </row>
    <row r="25" spans="2:8" ht="50.1" customHeight="1" x14ac:dyDescent="1.3">
      <c r="E25" s="111" t="s">
        <v>168</v>
      </c>
      <c r="F25" s="28" t="s">
        <v>106</v>
      </c>
      <c r="G25" s="154">
        <v>0.39</v>
      </c>
      <c r="H25" s="155">
        <v>4.16</v>
      </c>
    </row>
    <row r="26" spans="2:8" ht="50.1" customHeight="1" x14ac:dyDescent="1.3">
      <c r="E26" s="111" t="s">
        <v>170</v>
      </c>
      <c r="F26" s="28" t="s">
        <v>65</v>
      </c>
      <c r="G26" s="154">
        <v>0.3</v>
      </c>
      <c r="H26" s="155">
        <v>2.5</v>
      </c>
    </row>
    <row r="27" spans="2:8" ht="50.1" customHeight="1" x14ac:dyDescent="1.3">
      <c r="E27" s="111" t="s">
        <v>170</v>
      </c>
      <c r="F27" s="28" t="s">
        <v>105</v>
      </c>
      <c r="G27" s="154">
        <v>0.28000000000000003</v>
      </c>
      <c r="H27" s="155">
        <v>2.13</v>
      </c>
    </row>
    <row r="28" spans="2:8" ht="50.1" customHeight="1" x14ac:dyDescent="1.3">
      <c r="E28" s="111" t="s">
        <v>170</v>
      </c>
      <c r="F28" s="28" t="s">
        <v>106</v>
      </c>
      <c r="G28" s="154">
        <v>0.27</v>
      </c>
      <c r="H28" s="155">
        <v>2.8</v>
      </c>
    </row>
    <row r="29" spans="2:8" ht="50.1" customHeight="1" x14ac:dyDescent="1.3">
      <c r="E29" s="111" t="s">
        <v>172</v>
      </c>
      <c r="F29" s="28" t="s">
        <v>65</v>
      </c>
      <c r="G29" s="154">
        <v>2.79</v>
      </c>
      <c r="H29" s="155">
        <v>25.39</v>
      </c>
    </row>
    <row r="30" spans="2:8" ht="50.1" customHeight="1" x14ac:dyDescent="1.3">
      <c r="E30" s="111" t="s">
        <v>172</v>
      </c>
      <c r="F30" s="28" t="s">
        <v>105</v>
      </c>
      <c r="G30" s="154">
        <v>6.8</v>
      </c>
      <c r="H30" s="155">
        <v>69.430000000000007</v>
      </c>
    </row>
    <row r="31" spans="2:8" ht="50.1" customHeight="1" x14ac:dyDescent="1.3">
      <c r="E31" s="111" t="s">
        <v>172</v>
      </c>
      <c r="F31" s="28" t="s">
        <v>106</v>
      </c>
      <c r="G31" s="154">
        <v>9.4499999999999993</v>
      </c>
      <c r="H31" s="155">
        <v>127.45</v>
      </c>
    </row>
    <row r="32" spans="2:8" ht="50.1" customHeight="1" x14ac:dyDescent="1.3">
      <c r="E32" s="111" t="s">
        <v>174</v>
      </c>
      <c r="F32" s="28" t="s">
        <v>105</v>
      </c>
      <c r="G32" s="154">
        <v>0.32</v>
      </c>
      <c r="H32" s="155">
        <v>2.71</v>
      </c>
    </row>
    <row r="33" spans="5:8" ht="50.1" customHeight="1" x14ac:dyDescent="1.3">
      <c r="E33" s="111" t="s">
        <v>174</v>
      </c>
      <c r="F33" s="28" t="s">
        <v>106</v>
      </c>
      <c r="G33" s="154">
        <v>0.38</v>
      </c>
      <c r="H33" s="155">
        <v>4.1399999999999997</v>
      </c>
    </row>
    <row r="34" spans="5:8" ht="50.1" customHeight="1" x14ac:dyDescent="1.3">
      <c r="E34" s="111" t="s">
        <v>176</v>
      </c>
      <c r="F34" s="28" t="s">
        <v>105</v>
      </c>
      <c r="G34" s="154">
        <v>0.04</v>
      </c>
      <c r="H34" s="155">
        <v>0.25</v>
      </c>
    </row>
    <row r="35" spans="5:8" ht="50.1" customHeight="1" thickBot="1" x14ac:dyDescent="1.35">
      <c r="E35" s="112" t="s">
        <v>176</v>
      </c>
      <c r="F35" s="28" t="s">
        <v>106</v>
      </c>
      <c r="G35" s="156">
        <v>0.05</v>
      </c>
      <c r="H35" s="157">
        <v>0.35</v>
      </c>
    </row>
  </sheetData>
  <mergeCells count="2">
    <mergeCell ref="D1:K1"/>
    <mergeCell ref="A3:C3"/>
  </mergeCells>
  <hyperlinks>
    <hyperlink ref="A3" location="Contents!A1" display="Return to: Main Menu" xr:uid="{4490D563-34D9-4FF7-ACBF-61C345DEACB8}"/>
  </hyperlinks>
  <pageMargins left="0.7" right="0.7" top="0.75" bottom="0.75" header="0.3" footer="0.3"/>
  <drawing r:id="rId1"/>
  <tableParts count="2">
    <tablePart r:id="rId2"/>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32E55-E7B7-4AF5-8EBE-760B2143F7C3}">
  <sheetPr>
    <tabColor rgb="FFFF99FF"/>
  </sheetPr>
  <dimension ref="A1:K959"/>
  <sheetViews>
    <sheetView showGridLines="0" zoomScaleNormal="100" workbookViewId="0">
      <selection activeCell="A5" sqref="A5"/>
    </sheetView>
  </sheetViews>
  <sheetFormatPr defaultColWidth="9" defaultRowHeight="15" customHeight="1" x14ac:dyDescent="0.5"/>
  <cols>
    <col min="1" max="1" width="11.5859375" style="8" customWidth="1"/>
    <col min="2" max="2" width="20" style="8" bestFit="1" customWidth="1"/>
    <col min="3" max="3" width="15.87890625" style="8" customWidth="1"/>
    <col min="4" max="4" width="18.703125" style="8" customWidth="1"/>
    <col min="5" max="5" width="21.29296875" style="8" bestFit="1" customWidth="1"/>
    <col min="6" max="6" width="23.29296875" style="8" bestFit="1" customWidth="1"/>
    <col min="7" max="7" width="28.29296875" style="8" customWidth="1"/>
    <col min="8" max="10" width="9" style="8"/>
    <col min="11" max="11" width="31.87890625" style="8" customWidth="1"/>
    <col min="12" max="16384" width="9" style="8"/>
  </cols>
  <sheetData>
    <row r="1" spans="1:11" s="29" customFormat="1" ht="84.45" customHeight="1" thickBot="1" x14ac:dyDescent="1.5">
      <c r="A1" s="30"/>
      <c r="B1" s="30"/>
      <c r="C1" s="30"/>
      <c r="D1" s="210"/>
      <c r="E1" s="210"/>
      <c r="F1" s="210"/>
      <c r="G1" s="210"/>
      <c r="H1" s="210"/>
      <c r="I1" s="210"/>
      <c r="J1" s="210"/>
      <c r="K1" s="210"/>
    </row>
    <row r="2" spans="1:11" s="33" customFormat="1" ht="23.7" thickBot="1" x14ac:dyDescent="1.5">
      <c r="A2" s="32"/>
    </row>
    <row r="3" spans="1:11" s="31" customFormat="1" ht="23.35" x14ac:dyDescent="1.45">
      <c r="A3" s="221" t="s">
        <v>28</v>
      </c>
      <c r="B3" s="222"/>
      <c r="C3" s="222"/>
    </row>
    <row r="4" spans="1:11" ht="31.7" customHeight="1" x14ac:dyDescent="0.5">
      <c r="A4" s="116" t="s">
        <v>178</v>
      </c>
    </row>
    <row r="5" spans="1:11" s="1" customFormat="1" ht="31.7" customHeight="1" x14ac:dyDescent="1.3">
      <c r="A5" s="181" t="s">
        <v>127</v>
      </c>
      <c r="B5" s="1" t="s">
        <v>128</v>
      </c>
    </row>
    <row r="6" spans="1:11" s="1" customFormat="1" ht="31.7" customHeight="1" x14ac:dyDescent="1.3">
      <c r="A6" s="181"/>
    </row>
    <row r="7" spans="1:11" s="10" customFormat="1" ht="42.35" thickBot="1" x14ac:dyDescent="0.55000000000000004">
      <c r="B7" s="62" t="s">
        <v>179</v>
      </c>
      <c r="C7" s="62" t="s">
        <v>61</v>
      </c>
      <c r="D7" s="62" t="s">
        <v>62</v>
      </c>
      <c r="E7" s="62" t="s">
        <v>129</v>
      </c>
      <c r="F7" s="62" t="s">
        <v>130</v>
      </c>
    </row>
    <row r="8" spans="1:11" ht="30" customHeight="1" x14ac:dyDescent="0.5">
      <c r="B8" s="117" t="s">
        <v>180</v>
      </c>
      <c r="C8" s="118" t="s">
        <v>105</v>
      </c>
      <c r="D8" s="118" t="s">
        <v>66</v>
      </c>
      <c r="E8" s="119">
        <v>0</v>
      </c>
      <c r="F8" s="120">
        <v>0</v>
      </c>
    </row>
    <row r="9" spans="1:11" ht="30" customHeight="1" x14ac:dyDescent="0.5">
      <c r="A9" s="9"/>
      <c r="B9" s="121" t="s">
        <v>180</v>
      </c>
      <c r="C9" s="122" t="s">
        <v>105</v>
      </c>
      <c r="D9" s="122" t="s">
        <v>67</v>
      </c>
      <c r="E9" s="123">
        <v>12.82</v>
      </c>
      <c r="F9" s="124">
        <v>132.59</v>
      </c>
    </row>
    <row r="10" spans="1:11" ht="30" customHeight="1" x14ac:dyDescent="0.5">
      <c r="B10" s="121" t="s">
        <v>180</v>
      </c>
      <c r="C10" s="122" t="s">
        <v>105</v>
      </c>
      <c r="D10" s="122" t="s">
        <v>68</v>
      </c>
      <c r="E10" s="123">
        <v>0</v>
      </c>
      <c r="F10" s="124">
        <v>0</v>
      </c>
    </row>
    <row r="11" spans="1:11" ht="30" customHeight="1" x14ac:dyDescent="0.5">
      <c r="B11" s="121" t="s">
        <v>180</v>
      </c>
      <c r="C11" s="122" t="s">
        <v>105</v>
      </c>
      <c r="D11" s="122" t="s">
        <v>69</v>
      </c>
      <c r="E11" s="123">
        <v>0</v>
      </c>
      <c r="F11" s="124">
        <v>0</v>
      </c>
    </row>
    <row r="12" spans="1:11" ht="30" customHeight="1" x14ac:dyDescent="0.5">
      <c r="B12" s="121" t="s">
        <v>180</v>
      </c>
      <c r="C12" s="122" t="s">
        <v>105</v>
      </c>
      <c r="D12" s="122" t="s">
        <v>70</v>
      </c>
      <c r="E12" s="125">
        <v>0</v>
      </c>
      <c r="F12" s="124">
        <v>0</v>
      </c>
    </row>
    <row r="13" spans="1:11" ht="30" customHeight="1" x14ac:dyDescent="0.5">
      <c r="B13" s="121" t="s">
        <v>180</v>
      </c>
      <c r="C13" s="122" t="s">
        <v>105</v>
      </c>
      <c r="D13" s="122" t="s">
        <v>71</v>
      </c>
      <c r="E13" s="123">
        <v>0</v>
      </c>
      <c r="F13" s="124">
        <v>0</v>
      </c>
    </row>
    <row r="14" spans="1:11" ht="30" customHeight="1" x14ac:dyDescent="0.5">
      <c r="B14" s="121" t="s">
        <v>180</v>
      </c>
      <c r="C14" s="122" t="s">
        <v>105</v>
      </c>
      <c r="D14" s="122" t="s">
        <v>72</v>
      </c>
      <c r="E14" s="123">
        <v>0</v>
      </c>
      <c r="F14" s="124">
        <v>0</v>
      </c>
    </row>
    <row r="15" spans="1:11" ht="30" customHeight="1" x14ac:dyDescent="0.5">
      <c r="B15" s="121" t="s">
        <v>180</v>
      </c>
      <c r="C15" s="122" t="s">
        <v>105</v>
      </c>
      <c r="D15" s="122" t="s">
        <v>73</v>
      </c>
      <c r="E15" s="123">
        <v>0</v>
      </c>
      <c r="F15" s="124">
        <v>0</v>
      </c>
    </row>
    <row r="16" spans="1:11" ht="30" customHeight="1" x14ac:dyDescent="0.5">
      <c r="B16" s="121" t="s">
        <v>180</v>
      </c>
      <c r="C16" s="122" t="s">
        <v>105</v>
      </c>
      <c r="D16" s="122" t="s">
        <v>74</v>
      </c>
      <c r="E16" s="123">
        <v>0</v>
      </c>
      <c r="F16" s="124">
        <v>0</v>
      </c>
    </row>
    <row r="17" spans="2:6" ht="30" customHeight="1" x14ac:dyDescent="0.5">
      <c r="B17" s="121" t="s">
        <v>180</v>
      </c>
      <c r="C17" s="122" t="s">
        <v>105</v>
      </c>
      <c r="D17" s="122" t="s">
        <v>75</v>
      </c>
      <c r="E17" s="123">
        <v>0</v>
      </c>
      <c r="F17" s="124">
        <v>0</v>
      </c>
    </row>
    <row r="18" spans="2:6" ht="30" customHeight="1" x14ac:dyDescent="0.5">
      <c r="B18" s="121" t="s">
        <v>180</v>
      </c>
      <c r="C18" s="122" t="s">
        <v>105</v>
      </c>
      <c r="D18" s="122" t="s">
        <v>76</v>
      </c>
      <c r="E18" s="123">
        <v>0</v>
      </c>
      <c r="F18" s="124">
        <v>0</v>
      </c>
    </row>
    <row r="19" spans="2:6" ht="30" customHeight="1" x14ac:dyDescent="0.5">
      <c r="B19" s="121" t="s">
        <v>180</v>
      </c>
      <c r="C19" s="122" t="s">
        <v>105</v>
      </c>
      <c r="D19" s="122" t="s">
        <v>77</v>
      </c>
      <c r="E19" s="123">
        <v>0</v>
      </c>
      <c r="F19" s="124">
        <v>0</v>
      </c>
    </row>
    <row r="20" spans="2:6" ht="30" customHeight="1" x14ac:dyDescent="0.5">
      <c r="B20" s="121" t="s">
        <v>180</v>
      </c>
      <c r="C20" s="122" t="s">
        <v>105</v>
      </c>
      <c r="D20" s="122" t="s">
        <v>78</v>
      </c>
      <c r="E20" s="123">
        <v>0</v>
      </c>
      <c r="F20" s="124">
        <v>0</v>
      </c>
    </row>
    <row r="21" spans="2:6" ht="30" customHeight="1" x14ac:dyDescent="0.5">
      <c r="B21" s="121" t="s">
        <v>180</v>
      </c>
      <c r="C21" s="122" t="s">
        <v>105</v>
      </c>
      <c r="D21" s="122" t="s">
        <v>79</v>
      </c>
      <c r="E21" s="123">
        <v>0</v>
      </c>
      <c r="F21" s="124">
        <v>0</v>
      </c>
    </row>
    <row r="22" spans="2:6" ht="30" customHeight="1" x14ac:dyDescent="0.5">
      <c r="B22" s="121" t="s">
        <v>180</v>
      </c>
      <c r="C22" s="122" t="s">
        <v>105</v>
      </c>
      <c r="D22" s="122" t="s">
        <v>80</v>
      </c>
      <c r="E22" s="123">
        <v>0</v>
      </c>
      <c r="F22" s="124">
        <v>0</v>
      </c>
    </row>
    <row r="23" spans="2:6" ht="30" customHeight="1" x14ac:dyDescent="0.5">
      <c r="B23" s="121" t="s">
        <v>180</v>
      </c>
      <c r="C23" s="122" t="s">
        <v>105</v>
      </c>
      <c r="D23" s="122" t="s">
        <v>81</v>
      </c>
      <c r="E23" s="123">
        <v>0</v>
      </c>
      <c r="F23" s="124">
        <v>0</v>
      </c>
    </row>
    <row r="24" spans="2:6" ht="30" customHeight="1" x14ac:dyDescent="0.5">
      <c r="B24" s="121" t="s">
        <v>180</v>
      </c>
      <c r="C24" s="122" t="s">
        <v>105</v>
      </c>
      <c r="D24" s="122" t="s">
        <v>83</v>
      </c>
      <c r="E24" s="123">
        <v>0.56999999999999995</v>
      </c>
      <c r="F24" s="124">
        <v>5.68</v>
      </c>
    </row>
    <row r="25" spans="2:6" ht="30" customHeight="1" x14ac:dyDescent="0.5">
      <c r="B25" s="121" t="s">
        <v>180</v>
      </c>
      <c r="C25" s="122" t="s">
        <v>105</v>
      </c>
      <c r="D25" s="122" t="s">
        <v>85</v>
      </c>
      <c r="E25" s="123">
        <v>0</v>
      </c>
      <c r="F25" s="124">
        <v>0</v>
      </c>
    </row>
    <row r="26" spans="2:6" ht="30" customHeight="1" x14ac:dyDescent="0.5">
      <c r="B26" s="121" t="s">
        <v>180</v>
      </c>
      <c r="C26" s="122" t="s">
        <v>105</v>
      </c>
      <c r="D26" s="122" t="s">
        <v>87</v>
      </c>
      <c r="E26" s="123">
        <v>0</v>
      </c>
      <c r="F26" s="124">
        <v>0</v>
      </c>
    </row>
    <row r="27" spans="2:6" ht="30" customHeight="1" x14ac:dyDescent="0.5">
      <c r="B27" s="121" t="s">
        <v>180</v>
      </c>
      <c r="C27" s="122" t="s">
        <v>105</v>
      </c>
      <c r="D27" s="122" t="s">
        <v>89</v>
      </c>
      <c r="E27" s="123">
        <v>0</v>
      </c>
      <c r="F27" s="124">
        <v>0</v>
      </c>
    </row>
    <row r="28" spans="2:6" ht="30" customHeight="1" x14ac:dyDescent="0.5">
      <c r="B28" s="121" t="s">
        <v>180</v>
      </c>
      <c r="C28" s="122" t="s">
        <v>105</v>
      </c>
      <c r="D28" s="122" t="s">
        <v>91</v>
      </c>
      <c r="E28" s="123">
        <v>0</v>
      </c>
      <c r="F28" s="124">
        <v>0</v>
      </c>
    </row>
    <row r="29" spans="2:6" ht="30" customHeight="1" x14ac:dyDescent="0.5">
      <c r="B29" s="121" t="s">
        <v>180</v>
      </c>
      <c r="C29" s="122" t="s">
        <v>105</v>
      </c>
      <c r="D29" s="122" t="s">
        <v>92</v>
      </c>
      <c r="E29" s="123">
        <v>0.63</v>
      </c>
      <c r="F29" s="124">
        <v>5.65</v>
      </c>
    </row>
    <row r="30" spans="2:6" ht="30" customHeight="1" x14ac:dyDescent="0.5">
      <c r="B30" s="121" t="s">
        <v>180</v>
      </c>
      <c r="C30" s="122" t="s">
        <v>105</v>
      </c>
      <c r="D30" s="122" t="s">
        <v>93</v>
      </c>
      <c r="E30" s="123">
        <v>0</v>
      </c>
      <c r="F30" s="124">
        <v>0</v>
      </c>
    </row>
    <row r="31" spans="2:6" ht="30" customHeight="1" x14ac:dyDescent="0.5">
      <c r="B31" s="121" t="s">
        <v>180</v>
      </c>
      <c r="C31" s="122" t="s">
        <v>105</v>
      </c>
      <c r="D31" s="122" t="s">
        <v>94</v>
      </c>
      <c r="E31" s="123">
        <v>0</v>
      </c>
      <c r="F31" s="124">
        <v>0</v>
      </c>
    </row>
    <row r="32" spans="2:6" ht="30" customHeight="1" x14ac:dyDescent="0.5">
      <c r="B32" s="121" t="s">
        <v>180</v>
      </c>
      <c r="C32" s="122" t="s">
        <v>105</v>
      </c>
      <c r="D32" s="122" t="s">
        <v>95</v>
      </c>
      <c r="E32" s="123">
        <v>0</v>
      </c>
      <c r="F32" s="124">
        <v>0</v>
      </c>
    </row>
    <row r="33" spans="2:6" ht="30" customHeight="1" x14ac:dyDescent="0.5">
      <c r="B33" s="121" t="s">
        <v>180</v>
      </c>
      <c r="C33" s="122" t="s">
        <v>105</v>
      </c>
      <c r="D33" s="122" t="s">
        <v>96</v>
      </c>
      <c r="E33" s="123">
        <v>0</v>
      </c>
      <c r="F33" s="124">
        <v>0</v>
      </c>
    </row>
    <row r="34" spans="2:6" ht="30" customHeight="1" x14ac:dyDescent="0.5">
      <c r="B34" s="121" t="s">
        <v>180</v>
      </c>
      <c r="C34" s="122" t="s">
        <v>105</v>
      </c>
      <c r="D34" s="122" t="s">
        <v>97</v>
      </c>
      <c r="E34" s="123">
        <v>0</v>
      </c>
      <c r="F34" s="124">
        <v>0</v>
      </c>
    </row>
    <row r="35" spans="2:6" ht="30" customHeight="1" x14ac:dyDescent="0.5">
      <c r="B35" s="121" t="s">
        <v>180</v>
      </c>
      <c r="C35" s="122" t="s">
        <v>105</v>
      </c>
      <c r="D35" s="122" t="s">
        <v>98</v>
      </c>
      <c r="E35" s="123">
        <v>0</v>
      </c>
      <c r="F35" s="124">
        <v>0</v>
      </c>
    </row>
    <row r="36" spans="2:6" ht="30" customHeight="1" x14ac:dyDescent="0.5">
      <c r="B36" s="121" t="s">
        <v>180</v>
      </c>
      <c r="C36" s="122" t="s">
        <v>105</v>
      </c>
      <c r="D36" s="122" t="s">
        <v>99</v>
      </c>
      <c r="E36" s="123">
        <v>0</v>
      </c>
      <c r="F36" s="124">
        <v>0</v>
      </c>
    </row>
    <row r="37" spans="2:6" ht="30" customHeight="1" x14ac:dyDescent="0.5">
      <c r="B37" s="121" t="s">
        <v>180</v>
      </c>
      <c r="C37" s="122" t="s">
        <v>105</v>
      </c>
      <c r="D37" s="122" t="s">
        <v>100</v>
      </c>
      <c r="E37" s="123">
        <v>0</v>
      </c>
      <c r="F37" s="124">
        <v>0</v>
      </c>
    </row>
    <row r="38" spans="2:6" ht="30" customHeight="1" x14ac:dyDescent="0.5">
      <c r="B38" s="121" t="s">
        <v>180</v>
      </c>
      <c r="C38" s="122" t="s">
        <v>105</v>
      </c>
      <c r="D38" s="122" t="s">
        <v>101</v>
      </c>
      <c r="E38" s="123">
        <v>0</v>
      </c>
      <c r="F38" s="124">
        <v>0</v>
      </c>
    </row>
    <row r="39" spans="2:6" ht="30" customHeight="1" x14ac:dyDescent="0.5">
      <c r="B39" s="121" t="s">
        <v>180</v>
      </c>
      <c r="C39" s="122" t="s">
        <v>105</v>
      </c>
      <c r="D39" s="122" t="s">
        <v>102</v>
      </c>
      <c r="E39" s="123">
        <v>0</v>
      </c>
      <c r="F39" s="124">
        <v>0</v>
      </c>
    </row>
    <row r="40" spans="2:6" ht="30" customHeight="1" x14ac:dyDescent="0.5">
      <c r="B40" s="121" t="s">
        <v>180</v>
      </c>
      <c r="C40" s="122" t="s">
        <v>105</v>
      </c>
      <c r="D40" s="122" t="s">
        <v>103</v>
      </c>
      <c r="E40" s="123">
        <v>0</v>
      </c>
      <c r="F40" s="124">
        <v>0</v>
      </c>
    </row>
    <row r="41" spans="2:6" ht="30" customHeight="1" x14ac:dyDescent="0.5">
      <c r="B41" s="121" t="s">
        <v>180</v>
      </c>
      <c r="C41" s="122" t="s">
        <v>105</v>
      </c>
      <c r="D41" s="122" t="s">
        <v>104</v>
      </c>
      <c r="E41" s="123">
        <v>0</v>
      </c>
      <c r="F41" s="124">
        <v>0</v>
      </c>
    </row>
    <row r="42" spans="2:6" ht="30" customHeight="1" x14ac:dyDescent="0.5">
      <c r="B42" s="121" t="s">
        <v>180</v>
      </c>
      <c r="C42" s="122" t="s">
        <v>106</v>
      </c>
      <c r="D42" s="122" t="s">
        <v>66</v>
      </c>
      <c r="E42" s="123">
        <v>3.08</v>
      </c>
      <c r="F42" s="124">
        <v>21.2</v>
      </c>
    </row>
    <row r="43" spans="2:6" ht="30" customHeight="1" x14ac:dyDescent="0.5">
      <c r="B43" s="121" t="s">
        <v>180</v>
      </c>
      <c r="C43" s="122" t="s">
        <v>106</v>
      </c>
      <c r="D43" s="122" t="s">
        <v>67</v>
      </c>
      <c r="E43" s="123">
        <v>54.3</v>
      </c>
      <c r="F43" s="124">
        <v>1151.07</v>
      </c>
    </row>
    <row r="44" spans="2:6" ht="30" customHeight="1" x14ac:dyDescent="0.5">
      <c r="B44" s="121" t="s">
        <v>180</v>
      </c>
      <c r="C44" s="122" t="s">
        <v>106</v>
      </c>
      <c r="D44" s="122" t="s">
        <v>68</v>
      </c>
      <c r="E44" s="123">
        <v>0.16</v>
      </c>
      <c r="F44" s="124">
        <v>1.61</v>
      </c>
    </row>
    <row r="45" spans="2:6" ht="30" customHeight="1" x14ac:dyDescent="0.5">
      <c r="B45" s="121" t="s">
        <v>180</v>
      </c>
      <c r="C45" s="122" t="s">
        <v>106</v>
      </c>
      <c r="D45" s="122" t="s">
        <v>69</v>
      </c>
      <c r="E45" s="123">
        <v>2.5</v>
      </c>
      <c r="F45" s="124">
        <v>14.97</v>
      </c>
    </row>
    <row r="46" spans="2:6" ht="30" customHeight="1" x14ac:dyDescent="0.5">
      <c r="B46" s="121" t="s">
        <v>180</v>
      </c>
      <c r="C46" s="122" t="s">
        <v>106</v>
      </c>
      <c r="D46" s="122" t="s">
        <v>70</v>
      </c>
      <c r="E46" s="123">
        <v>0</v>
      </c>
      <c r="F46" s="124">
        <v>0</v>
      </c>
    </row>
    <row r="47" spans="2:6" ht="30" customHeight="1" x14ac:dyDescent="0.5">
      <c r="B47" s="121" t="s">
        <v>180</v>
      </c>
      <c r="C47" s="122" t="s">
        <v>106</v>
      </c>
      <c r="D47" s="122" t="s">
        <v>71</v>
      </c>
      <c r="E47" s="123">
        <v>0</v>
      </c>
      <c r="F47" s="124">
        <v>0</v>
      </c>
    </row>
    <row r="48" spans="2:6" ht="30" customHeight="1" x14ac:dyDescent="0.5">
      <c r="B48" s="121" t="s">
        <v>180</v>
      </c>
      <c r="C48" s="122" t="s">
        <v>106</v>
      </c>
      <c r="D48" s="122" t="s">
        <v>72</v>
      </c>
      <c r="E48" s="123">
        <v>50.4</v>
      </c>
      <c r="F48" s="124">
        <v>732.07</v>
      </c>
    </row>
    <row r="49" spans="2:6" ht="30" customHeight="1" x14ac:dyDescent="0.5">
      <c r="B49" s="121" t="s">
        <v>180</v>
      </c>
      <c r="C49" s="122" t="s">
        <v>106</v>
      </c>
      <c r="D49" s="122" t="s">
        <v>73</v>
      </c>
      <c r="E49" s="123">
        <v>0.92</v>
      </c>
      <c r="F49" s="124">
        <v>8.9600000000000009</v>
      </c>
    </row>
    <row r="50" spans="2:6" ht="30" customHeight="1" x14ac:dyDescent="0.5">
      <c r="B50" s="121" t="s">
        <v>180</v>
      </c>
      <c r="C50" s="122" t="s">
        <v>106</v>
      </c>
      <c r="D50" s="122" t="s">
        <v>74</v>
      </c>
      <c r="E50" s="123">
        <v>0</v>
      </c>
      <c r="F50" s="124">
        <v>0</v>
      </c>
    </row>
    <row r="51" spans="2:6" ht="30" customHeight="1" x14ac:dyDescent="0.5">
      <c r="B51" s="121" t="s">
        <v>180</v>
      </c>
      <c r="C51" s="122" t="s">
        <v>106</v>
      </c>
      <c r="D51" s="122" t="s">
        <v>75</v>
      </c>
      <c r="E51" s="123">
        <v>0.32</v>
      </c>
      <c r="F51" s="124">
        <v>3.33</v>
      </c>
    </row>
    <row r="52" spans="2:6" ht="30" customHeight="1" x14ac:dyDescent="0.5">
      <c r="B52" s="121" t="s">
        <v>180</v>
      </c>
      <c r="C52" s="122" t="s">
        <v>106</v>
      </c>
      <c r="D52" s="122" t="s">
        <v>76</v>
      </c>
      <c r="E52" s="123">
        <v>0</v>
      </c>
      <c r="F52" s="124">
        <v>0</v>
      </c>
    </row>
    <row r="53" spans="2:6" ht="30" customHeight="1" x14ac:dyDescent="0.5">
      <c r="B53" s="121" t="s">
        <v>180</v>
      </c>
      <c r="C53" s="122" t="s">
        <v>106</v>
      </c>
      <c r="D53" s="122" t="s">
        <v>77</v>
      </c>
      <c r="E53" s="123">
        <v>0</v>
      </c>
      <c r="F53" s="124">
        <v>0</v>
      </c>
    </row>
    <row r="54" spans="2:6" ht="30" customHeight="1" x14ac:dyDescent="0.5">
      <c r="B54" s="121" t="s">
        <v>180</v>
      </c>
      <c r="C54" s="122" t="s">
        <v>106</v>
      </c>
      <c r="D54" s="122" t="s">
        <v>78</v>
      </c>
      <c r="E54" s="123">
        <v>7.47</v>
      </c>
      <c r="F54" s="124">
        <v>125.76</v>
      </c>
    </row>
    <row r="55" spans="2:6" ht="30" customHeight="1" x14ac:dyDescent="0.5">
      <c r="B55" s="121" t="s">
        <v>180</v>
      </c>
      <c r="C55" s="122" t="s">
        <v>106</v>
      </c>
      <c r="D55" s="122" t="s">
        <v>79</v>
      </c>
      <c r="E55" s="123">
        <v>0</v>
      </c>
      <c r="F55" s="124">
        <v>0</v>
      </c>
    </row>
    <row r="56" spans="2:6" ht="30" customHeight="1" x14ac:dyDescent="0.5">
      <c r="B56" s="121" t="s">
        <v>180</v>
      </c>
      <c r="C56" s="122" t="s">
        <v>106</v>
      </c>
      <c r="D56" s="122" t="s">
        <v>80</v>
      </c>
      <c r="E56" s="123">
        <v>0</v>
      </c>
      <c r="F56" s="124">
        <v>0</v>
      </c>
    </row>
    <row r="57" spans="2:6" ht="30" customHeight="1" x14ac:dyDescent="0.5">
      <c r="B57" s="121" t="s">
        <v>180</v>
      </c>
      <c r="C57" s="122" t="s">
        <v>106</v>
      </c>
      <c r="D57" s="122" t="s">
        <v>81</v>
      </c>
      <c r="E57" s="123">
        <v>0.04</v>
      </c>
      <c r="F57" s="124">
        <v>0.48</v>
      </c>
    </row>
    <row r="58" spans="2:6" ht="30" customHeight="1" x14ac:dyDescent="0.5">
      <c r="B58" s="121" t="s">
        <v>180</v>
      </c>
      <c r="C58" s="122" t="s">
        <v>106</v>
      </c>
      <c r="D58" s="122" t="s">
        <v>83</v>
      </c>
      <c r="E58" s="123">
        <v>48.55</v>
      </c>
      <c r="F58" s="124">
        <v>802.73</v>
      </c>
    </row>
    <row r="59" spans="2:6" ht="30" customHeight="1" x14ac:dyDescent="0.5">
      <c r="B59" s="121" t="s">
        <v>180</v>
      </c>
      <c r="C59" s="122" t="s">
        <v>106</v>
      </c>
      <c r="D59" s="122" t="s">
        <v>85</v>
      </c>
      <c r="E59" s="123">
        <v>0</v>
      </c>
      <c r="F59" s="124">
        <v>0</v>
      </c>
    </row>
    <row r="60" spans="2:6" ht="30" customHeight="1" x14ac:dyDescent="0.5">
      <c r="B60" s="121" t="s">
        <v>180</v>
      </c>
      <c r="C60" s="122" t="s">
        <v>106</v>
      </c>
      <c r="D60" s="122" t="s">
        <v>87</v>
      </c>
      <c r="E60" s="123">
        <v>0.04</v>
      </c>
      <c r="F60" s="124">
        <v>0.18</v>
      </c>
    </row>
    <row r="61" spans="2:6" ht="30" customHeight="1" x14ac:dyDescent="0.5">
      <c r="B61" s="121" t="s">
        <v>180</v>
      </c>
      <c r="C61" s="122" t="s">
        <v>106</v>
      </c>
      <c r="D61" s="122" t="s">
        <v>89</v>
      </c>
      <c r="E61" s="123">
        <v>0</v>
      </c>
      <c r="F61" s="124">
        <v>0</v>
      </c>
    </row>
    <row r="62" spans="2:6" ht="30" customHeight="1" x14ac:dyDescent="0.5">
      <c r="B62" s="121" t="s">
        <v>180</v>
      </c>
      <c r="C62" s="122" t="s">
        <v>106</v>
      </c>
      <c r="D62" s="122" t="s">
        <v>91</v>
      </c>
      <c r="E62" s="123">
        <v>0</v>
      </c>
      <c r="F62" s="124">
        <v>0</v>
      </c>
    </row>
    <row r="63" spans="2:6" ht="30" customHeight="1" x14ac:dyDescent="0.5">
      <c r="B63" s="121" t="s">
        <v>180</v>
      </c>
      <c r="C63" s="122" t="s">
        <v>106</v>
      </c>
      <c r="D63" s="122" t="s">
        <v>92</v>
      </c>
      <c r="E63" s="123">
        <v>49.84</v>
      </c>
      <c r="F63" s="124">
        <v>935.65</v>
      </c>
    </row>
    <row r="64" spans="2:6" ht="30" customHeight="1" x14ac:dyDescent="0.5">
      <c r="B64" s="121" t="s">
        <v>180</v>
      </c>
      <c r="C64" s="122" t="s">
        <v>106</v>
      </c>
      <c r="D64" s="122" t="s">
        <v>93</v>
      </c>
      <c r="E64" s="123">
        <v>1.48</v>
      </c>
      <c r="F64" s="124">
        <v>14.11</v>
      </c>
    </row>
    <row r="65" spans="2:6" ht="30" customHeight="1" x14ac:dyDescent="0.5">
      <c r="B65" s="121" t="s">
        <v>180</v>
      </c>
      <c r="C65" s="122" t="s">
        <v>106</v>
      </c>
      <c r="D65" s="122" t="s">
        <v>94</v>
      </c>
      <c r="E65" s="123">
        <v>0</v>
      </c>
      <c r="F65" s="124">
        <v>0</v>
      </c>
    </row>
    <row r="66" spans="2:6" ht="30" customHeight="1" x14ac:dyDescent="0.5">
      <c r="B66" s="121" t="s">
        <v>180</v>
      </c>
      <c r="C66" s="122" t="s">
        <v>106</v>
      </c>
      <c r="D66" s="122" t="s">
        <v>95</v>
      </c>
      <c r="E66" s="123">
        <v>8.49</v>
      </c>
      <c r="F66" s="124">
        <v>85</v>
      </c>
    </row>
    <row r="67" spans="2:6" ht="30" customHeight="1" x14ac:dyDescent="0.5">
      <c r="B67" s="121" t="s">
        <v>180</v>
      </c>
      <c r="C67" s="122" t="s">
        <v>106</v>
      </c>
      <c r="D67" s="122" t="s">
        <v>96</v>
      </c>
      <c r="E67" s="123">
        <v>0</v>
      </c>
      <c r="F67" s="124">
        <v>0</v>
      </c>
    </row>
    <row r="68" spans="2:6" ht="30" customHeight="1" x14ac:dyDescent="0.5">
      <c r="B68" s="121" t="s">
        <v>180</v>
      </c>
      <c r="C68" s="122" t="s">
        <v>106</v>
      </c>
      <c r="D68" s="122" t="s">
        <v>97</v>
      </c>
      <c r="E68" s="123">
        <v>15.91</v>
      </c>
      <c r="F68" s="124">
        <v>325.98</v>
      </c>
    </row>
    <row r="69" spans="2:6" ht="30" customHeight="1" x14ac:dyDescent="0.5">
      <c r="B69" s="121" t="s">
        <v>180</v>
      </c>
      <c r="C69" s="122" t="s">
        <v>106</v>
      </c>
      <c r="D69" s="122" t="s">
        <v>98</v>
      </c>
      <c r="E69" s="123">
        <v>0</v>
      </c>
      <c r="F69" s="124">
        <v>0</v>
      </c>
    </row>
    <row r="70" spans="2:6" ht="30" customHeight="1" x14ac:dyDescent="0.5">
      <c r="B70" s="121" t="s">
        <v>180</v>
      </c>
      <c r="C70" s="122" t="s">
        <v>106</v>
      </c>
      <c r="D70" s="122" t="s">
        <v>99</v>
      </c>
      <c r="E70" s="123">
        <v>0.76</v>
      </c>
      <c r="F70" s="124">
        <v>5.09</v>
      </c>
    </row>
    <row r="71" spans="2:6" ht="30" customHeight="1" x14ac:dyDescent="0.5">
      <c r="B71" s="121" t="s">
        <v>180</v>
      </c>
      <c r="C71" s="122" t="s">
        <v>106</v>
      </c>
      <c r="D71" s="122" t="s">
        <v>100</v>
      </c>
      <c r="E71" s="123">
        <v>0</v>
      </c>
      <c r="F71" s="124">
        <v>0</v>
      </c>
    </row>
    <row r="72" spans="2:6" ht="30" customHeight="1" x14ac:dyDescent="0.5">
      <c r="B72" s="121" t="s">
        <v>180</v>
      </c>
      <c r="C72" s="122" t="s">
        <v>106</v>
      </c>
      <c r="D72" s="122" t="s">
        <v>101</v>
      </c>
      <c r="E72" s="123">
        <v>0</v>
      </c>
      <c r="F72" s="124">
        <v>0</v>
      </c>
    </row>
    <row r="73" spans="2:6" ht="30" customHeight="1" x14ac:dyDescent="0.5">
      <c r="B73" s="121" t="s">
        <v>180</v>
      </c>
      <c r="C73" s="122" t="s">
        <v>106</v>
      </c>
      <c r="D73" s="122" t="s">
        <v>102</v>
      </c>
      <c r="E73" s="123">
        <v>0</v>
      </c>
      <c r="F73" s="124">
        <v>0</v>
      </c>
    </row>
    <row r="74" spans="2:6" ht="30" customHeight="1" x14ac:dyDescent="0.5">
      <c r="B74" s="121" t="s">
        <v>180</v>
      </c>
      <c r="C74" s="122" t="s">
        <v>106</v>
      </c>
      <c r="D74" s="122" t="s">
        <v>103</v>
      </c>
      <c r="E74" s="123">
        <v>0</v>
      </c>
      <c r="F74" s="124">
        <v>0</v>
      </c>
    </row>
    <row r="75" spans="2:6" ht="30" customHeight="1" x14ac:dyDescent="0.5">
      <c r="B75" s="121" t="s">
        <v>180</v>
      </c>
      <c r="C75" s="122" t="s">
        <v>106</v>
      </c>
      <c r="D75" s="122" t="s">
        <v>104</v>
      </c>
      <c r="E75" s="123">
        <v>0</v>
      </c>
      <c r="F75" s="124">
        <v>0</v>
      </c>
    </row>
    <row r="76" spans="2:6" ht="30" customHeight="1" x14ac:dyDescent="0.5">
      <c r="B76" s="121" t="s">
        <v>181</v>
      </c>
      <c r="C76" s="122" t="s">
        <v>65</v>
      </c>
      <c r="D76" s="122" t="s">
        <v>66</v>
      </c>
      <c r="E76" s="123">
        <v>12.97</v>
      </c>
      <c r="F76" s="124">
        <v>180.3</v>
      </c>
    </row>
    <row r="77" spans="2:6" ht="30" customHeight="1" x14ac:dyDescent="0.5">
      <c r="B77" s="121" t="s">
        <v>181</v>
      </c>
      <c r="C77" s="122" t="s">
        <v>65</v>
      </c>
      <c r="D77" s="122" t="s">
        <v>67</v>
      </c>
      <c r="E77" s="123">
        <v>35.93</v>
      </c>
      <c r="F77" s="124">
        <v>376.52</v>
      </c>
    </row>
    <row r="78" spans="2:6" ht="30" customHeight="1" x14ac:dyDescent="0.5">
      <c r="B78" s="121" t="s">
        <v>181</v>
      </c>
      <c r="C78" s="122" t="s">
        <v>65</v>
      </c>
      <c r="D78" s="122" t="s">
        <v>68</v>
      </c>
      <c r="E78" s="123">
        <v>0</v>
      </c>
      <c r="F78" s="124">
        <v>0</v>
      </c>
    </row>
    <row r="79" spans="2:6" ht="30" customHeight="1" x14ac:dyDescent="0.5">
      <c r="B79" s="121" t="s">
        <v>181</v>
      </c>
      <c r="C79" s="122" t="s">
        <v>65</v>
      </c>
      <c r="D79" s="122" t="s">
        <v>69</v>
      </c>
      <c r="E79" s="123">
        <v>0.02</v>
      </c>
      <c r="F79" s="124">
        <v>0.09</v>
      </c>
    </row>
    <row r="80" spans="2:6" ht="30" customHeight="1" x14ac:dyDescent="0.5">
      <c r="B80" s="121" t="s">
        <v>181</v>
      </c>
      <c r="C80" s="122" t="s">
        <v>65</v>
      </c>
      <c r="D80" s="122" t="s">
        <v>70</v>
      </c>
      <c r="E80" s="123">
        <v>0</v>
      </c>
      <c r="F80" s="124">
        <v>0</v>
      </c>
    </row>
    <row r="81" spans="2:6" ht="30" customHeight="1" x14ac:dyDescent="0.5">
      <c r="B81" s="121" t="s">
        <v>181</v>
      </c>
      <c r="C81" s="122" t="s">
        <v>65</v>
      </c>
      <c r="D81" s="122" t="s">
        <v>71</v>
      </c>
      <c r="E81" s="123">
        <v>0</v>
      </c>
      <c r="F81" s="124">
        <v>0</v>
      </c>
    </row>
    <row r="82" spans="2:6" ht="30" customHeight="1" x14ac:dyDescent="0.5">
      <c r="B82" s="121" t="s">
        <v>181</v>
      </c>
      <c r="C82" s="122" t="s">
        <v>65</v>
      </c>
      <c r="D82" s="122" t="s">
        <v>72</v>
      </c>
      <c r="E82" s="123">
        <v>0</v>
      </c>
      <c r="F82" s="124">
        <v>0</v>
      </c>
    </row>
    <row r="83" spans="2:6" ht="30" customHeight="1" x14ac:dyDescent="0.5">
      <c r="B83" s="121" t="s">
        <v>181</v>
      </c>
      <c r="C83" s="122" t="s">
        <v>65</v>
      </c>
      <c r="D83" s="122" t="s">
        <v>73</v>
      </c>
      <c r="E83" s="123">
        <v>0</v>
      </c>
      <c r="F83" s="124">
        <v>0</v>
      </c>
    </row>
    <row r="84" spans="2:6" ht="30" customHeight="1" x14ac:dyDescent="0.5">
      <c r="B84" s="121" t="s">
        <v>181</v>
      </c>
      <c r="C84" s="122" t="s">
        <v>65</v>
      </c>
      <c r="D84" s="122" t="s">
        <v>74</v>
      </c>
      <c r="E84" s="123">
        <v>0</v>
      </c>
      <c r="F84" s="124">
        <v>0</v>
      </c>
    </row>
    <row r="85" spans="2:6" ht="30" customHeight="1" x14ac:dyDescent="0.5">
      <c r="B85" s="121" t="s">
        <v>181</v>
      </c>
      <c r="C85" s="122" t="s">
        <v>65</v>
      </c>
      <c r="D85" s="122" t="s">
        <v>75</v>
      </c>
      <c r="E85" s="123">
        <v>0</v>
      </c>
      <c r="F85" s="124">
        <v>0</v>
      </c>
    </row>
    <row r="86" spans="2:6" ht="30" customHeight="1" x14ac:dyDescent="0.5">
      <c r="B86" s="121" t="s">
        <v>181</v>
      </c>
      <c r="C86" s="122" t="s">
        <v>65</v>
      </c>
      <c r="D86" s="122" t="s">
        <v>76</v>
      </c>
      <c r="E86" s="123">
        <v>0</v>
      </c>
      <c r="F86" s="124">
        <v>0</v>
      </c>
    </row>
    <row r="87" spans="2:6" ht="30" customHeight="1" x14ac:dyDescent="0.5">
      <c r="B87" s="121" t="s">
        <v>181</v>
      </c>
      <c r="C87" s="122" t="s">
        <v>65</v>
      </c>
      <c r="D87" s="122" t="s">
        <v>77</v>
      </c>
      <c r="E87" s="123">
        <v>0</v>
      </c>
      <c r="F87" s="124">
        <v>0</v>
      </c>
    </row>
    <row r="88" spans="2:6" ht="30" customHeight="1" x14ac:dyDescent="0.5">
      <c r="B88" s="121" t="s">
        <v>181</v>
      </c>
      <c r="C88" s="122" t="s">
        <v>65</v>
      </c>
      <c r="D88" s="122" t="s">
        <v>78</v>
      </c>
      <c r="E88" s="123">
        <v>2.68</v>
      </c>
      <c r="F88" s="124">
        <v>25.08</v>
      </c>
    </row>
    <row r="89" spans="2:6" ht="30" customHeight="1" x14ac:dyDescent="0.5">
      <c r="B89" s="121" t="s">
        <v>181</v>
      </c>
      <c r="C89" s="122" t="s">
        <v>65</v>
      </c>
      <c r="D89" s="122" t="s">
        <v>79</v>
      </c>
      <c r="E89" s="123">
        <v>0</v>
      </c>
      <c r="F89" s="124">
        <v>0</v>
      </c>
    </row>
    <row r="90" spans="2:6" ht="30" customHeight="1" x14ac:dyDescent="0.5">
      <c r="B90" s="121" t="s">
        <v>181</v>
      </c>
      <c r="C90" s="122" t="s">
        <v>65</v>
      </c>
      <c r="D90" s="122" t="s">
        <v>80</v>
      </c>
      <c r="E90" s="123">
        <v>0</v>
      </c>
      <c r="F90" s="124">
        <v>0</v>
      </c>
    </row>
    <row r="91" spans="2:6" ht="30" customHeight="1" x14ac:dyDescent="0.5">
      <c r="B91" s="121" t="s">
        <v>181</v>
      </c>
      <c r="C91" s="122" t="s">
        <v>65</v>
      </c>
      <c r="D91" s="122" t="s">
        <v>81</v>
      </c>
      <c r="E91" s="123">
        <v>0</v>
      </c>
      <c r="F91" s="124">
        <v>0</v>
      </c>
    </row>
    <row r="92" spans="2:6" ht="30" customHeight="1" x14ac:dyDescent="0.5">
      <c r="B92" s="121" t="s">
        <v>181</v>
      </c>
      <c r="C92" s="122" t="s">
        <v>65</v>
      </c>
      <c r="D92" s="122" t="s">
        <v>83</v>
      </c>
      <c r="E92" s="123">
        <v>0.02</v>
      </c>
      <c r="F92" s="124">
        <v>7.0000000000000007E-2</v>
      </c>
    </row>
    <row r="93" spans="2:6" ht="30" customHeight="1" x14ac:dyDescent="0.5">
      <c r="B93" s="121" t="s">
        <v>181</v>
      </c>
      <c r="C93" s="122" t="s">
        <v>65</v>
      </c>
      <c r="D93" s="122" t="s">
        <v>85</v>
      </c>
      <c r="E93" s="123">
        <v>0.01</v>
      </c>
      <c r="F93" s="124">
        <v>0.01</v>
      </c>
    </row>
    <row r="94" spans="2:6" ht="30" customHeight="1" x14ac:dyDescent="0.5">
      <c r="B94" s="121" t="s">
        <v>181</v>
      </c>
      <c r="C94" s="122" t="s">
        <v>65</v>
      </c>
      <c r="D94" s="122" t="s">
        <v>87</v>
      </c>
      <c r="E94" s="123">
        <v>0</v>
      </c>
      <c r="F94" s="124">
        <v>0</v>
      </c>
    </row>
    <row r="95" spans="2:6" ht="30" customHeight="1" x14ac:dyDescent="0.5">
      <c r="B95" s="121" t="s">
        <v>181</v>
      </c>
      <c r="C95" s="122" t="s">
        <v>65</v>
      </c>
      <c r="D95" s="122" t="s">
        <v>89</v>
      </c>
      <c r="E95" s="123">
        <v>0</v>
      </c>
      <c r="F95" s="124">
        <v>0</v>
      </c>
    </row>
    <row r="96" spans="2:6" ht="30" customHeight="1" x14ac:dyDescent="0.5">
      <c r="B96" s="121" t="s">
        <v>181</v>
      </c>
      <c r="C96" s="122" t="s">
        <v>65</v>
      </c>
      <c r="D96" s="122" t="s">
        <v>91</v>
      </c>
      <c r="E96" s="123">
        <v>0</v>
      </c>
      <c r="F96" s="124">
        <v>0</v>
      </c>
    </row>
    <row r="97" spans="2:6" ht="30" customHeight="1" x14ac:dyDescent="0.5">
      <c r="B97" s="121" t="s">
        <v>181</v>
      </c>
      <c r="C97" s="122" t="s">
        <v>65</v>
      </c>
      <c r="D97" s="122" t="s">
        <v>92</v>
      </c>
      <c r="E97" s="123">
        <v>0.01</v>
      </c>
      <c r="F97" s="124">
        <v>0.04</v>
      </c>
    </row>
    <row r="98" spans="2:6" ht="30" customHeight="1" x14ac:dyDescent="0.5">
      <c r="B98" s="121" t="s">
        <v>181</v>
      </c>
      <c r="C98" s="122" t="s">
        <v>65</v>
      </c>
      <c r="D98" s="122" t="s">
        <v>93</v>
      </c>
      <c r="E98" s="123">
        <v>0</v>
      </c>
      <c r="F98" s="124">
        <v>0</v>
      </c>
    </row>
    <row r="99" spans="2:6" ht="30" customHeight="1" x14ac:dyDescent="0.5">
      <c r="B99" s="121" t="s">
        <v>181</v>
      </c>
      <c r="C99" s="122" t="s">
        <v>65</v>
      </c>
      <c r="D99" s="122" t="s">
        <v>94</v>
      </c>
      <c r="E99" s="123">
        <v>0</v>
      </c>
      <c r="F99" s="124">
        <v>0</v>
      </c>
    </row>
    <row r="100" spans="2:6" ht="30" customHeight="1" x14ac:dyDescent="0.5">
      <c r="B100" s="121" t="s">
        <v>181</v>
      </c>
      <c r="C100" s="122" t="s">
        <v>65</v>
      </c>
      <c r="D100" s="122" t="s">
        <v>95</v>
      </c>
      <c r="E100" s="123">
        <v>0</v>
      </c>
      <c r="F100" s="124">
        <v>0</v>
      </c>
    </row>
    <row r="101" spans="2:6" ht="30" customHeight="1" x14ac:dyDescent="0.5">
      <c r="B101" s="121" t="s">
        <v>181</v>
      </c>
      <c r="C101" s="122" t="s">
        <v>65</v>
      </c>
      <c r="D101" s="122" t="s">
        <v>96</v>
      </c>
      <c r="E101" s="123">
        <v>0</v>
      </c>
      <c r="F101" s="124">
        <v>0</v>
      </c>
    </row>
    <row r="102" spans="2:6" ht="30" customHeight="1" x14ac:dyDescent="0.5">
      <c r="B102" s="121" t="s">
        <v>181</v>
      </c>
      <c r="C102" s="122" t="s">
        <v>65</v>
      </c>
      <c r="D102" s="122" t="s">
        <v>97</v>
      </c>
      <c r="E102" s="123">
        <v>0</v>
      </c>
      <c r="F102" s="124">
        <v>0</v>
      </c>
    </row>
    <row r="103" spans="2:6" ht="30" customHeight="1" x14ac:dyDescent="0.5">
      <c r="B103" s="121" t="s">
        <v>181</v>
      </c>
      <c r="C103" s="122" t="s">
        <v>65</v>
      </c>
      <c r="D103" s="122" t="s">
        <v>98</v>
      </c>
      <c r="E103" s="123">
        <v>3.98</v>
      </c>
      <c r="F103" s="124">
        <v>47.89</v>
      </c>
    </row>
    <row r="104" spans="2:6" ht="30" customHeight="1" x14ac:dyDescent="0.5">
      <c r="B104" s="121" t="s">
        <v>181</v>
      </c>
      <c r="C104" s="122" t="s">
        <v>65</v>
      </c>
      <c r="D104" s="122" t="s">
        <v>99</v>
      </c>
      <c r="E104" s="123">
        <v>0</v>
      </c>
      <c r="F104" s="124">
        <v>0</v>
      </c>
    </row>
    <row r="105" spans="2:6" ht="30" customHeight="1" x14ac:dyDescent="0.5">
      <c r="B105" s="121" t="s">
        <v>181</v>
      </c>
      <c r="C105" s="122" t="s">
        <v>65</v>
      </c>
      <c r="D105" s="122" t="s">
        <v>100</v>
      </c>
      <c r="E105" s="123">
        <v>0</v>
      </c>
      <c r="F105" s="124">
        <v>0</v>
      </c>
    </row>
    <row r="106" spans="2:6" ht="30" customHeight="1" x14ac:dyDescent="0.5">
      <c r="B106" s="121" t="s">
        <v>181</v>
      </c>
      <c r="C106" s="122" t="s">
        <v>65</v>
      </c>
      <c r="D106" s="122" t="s">
        <v>101</v>
      </c>
      <c r="E106" s="123">
        <v>0</v>
      </c>
      <c r="F106" s="124">
        <v>0</v>
      </c>
    </row>
    <row r="107" spans="2:6" ht="30" customHeight="1" x14ac:dyDescent="0.5">
      <c r="B107" s="121" t="s">
        <v>181</v>
      </c>
      <c r="C107" s="122" t="s">
        <v>65</v>
      </c>
      <c r="D107" s="122" t="s">
        <v>102</v>
      </c>
      <c r="E107" s="123">
        <v>0</v>
      </c>
      <c r="F107" s="124">
        <v>0</v>
      </c>
    </row>
    <row r="108" spans="2:6" ht="30" customHeight="1" x14ac:dyDescent="0.5">
      <c r="B108" s="121" t="s">
        <v>181</v>
      </c>
      <c r="C108" s="122" t="s">
        <v>65</v>
      </c>
      <c r="D108" s="122" t="s">
        <v>103</v>
      </c>
      <c r="E108" s="123">
        <v>0</v>
      </c>
      <c r="F108" s="124">
        <v>0</v>
      </c>
    </row>
    <row r="109" spans="2:6" ht="30" customHeight="1" x14ac:dyDescent="0.5">
      <c r="B109" s="121" t="s">
        <v>181</v>
      </c>
      <c r="C109" s="122" t="s">
        <v>65</v>
      </c>
      <c r="D109" s="122" t="s">
        <v>104</v>
      </c>
      <c r="E109" s="123">
        <v>0.01</v>
      </c>
      <c r="F109" s="124">
        <v>0.03</v>
      </c>
    </row>
    <row r="110" spans="2:6" ht="30" customHeight="1" x14ac:dyDescent="0.5">
      <c r="B110" s="121" t="s">
        <v>181</v>
      </c>
      <c r="C110" s="122" t="s">
        <v>105</v>
      </c>
      <c r="D110" s="122" t="s">
        <v>66</v>
      </c>
      <c r="E110" s="123">
        <v>8.7799999999999994</v>
      </c>
      <c r="F110" s="124">
        <v>130.34</v>
      </c>
    </row>
    <row r="111" spans="2:6" ht="30" customHeight="1" x14ac:dyDescent="0.5">
      <c r="B111" s="121" t="s">
        <v>181</v>
      </c>
      <c r="C111" s="122" t="s">
        <v>105</v>
      </c>
      <c r="D111" s="122" t="s">
        <v>67</v>
      </c>
      <c r="E111" s="123">
        <v>41.74</v>
      </c>
      <c r="F111" s="124">
        <v>491.38</v>
      </c>
    </row>
    <row r="112" spans="2:6" ht="30" customHeight="1" x14ac:dyDescent="0.5">
      <c r="B112" s="121" t="s">
        <v>181</v>
      </c>
      <c r="C112" s="122" t="s">
        <v>105</v>
      </c>
      <c r="D112" s="122" t="s">
        <v>68</v>
      </c>
      <c r="E112" s="123">
        <v>0</v>
      </c>
      <c r="F112" s="124">
        <v>0</v>
      </c>
    </row>
    <row r="113" spans="2:6" ht="30" customHeight="1" x14ac:dyDescent="0.5">
      <c r="B113" s="121" t="s">
        <v>181</v>
      </c>
      <c r="C113" s="122" t="s">
        <v>105</v>
      </c>
      <c r="D113" s="122" t="s">
        <v>69</v>
      </c>
      <c r="E113" s="123">
        <v>0</v>
      </c>
      <c r="F113" s="124">
        <v>0</v>
      </c>
    </row>
    <row r="114" spans="2:6" ht="30" customHeight="1" x14ac:dyDescent="0.5">
      <c r="B114" s="121" t="s">
        <v>181</v>
      </c>
      <c r="C114" s="122" t="s">
        <v>105</v>
      </c>
      <c r="D114" s="122" t="s">
        <v>70</v>
      </c>
      <c r="E114" s="123">
        <v>0</v>
      </c>
      <c r="F114" s="124">
        <v>0</v>
      </c>
    </row>
    <row r="115" spans="2:6" ht="30" customHeight="1" x14ac:dyDescent="0.5">
      <c r="B115" s="121" t="s">
        <v>181</v>
      </c>
      <c r="C115" s="122" t="s">
        <v>105</v>
      </c>
      <c r="D115" s="122" t="s">
        <v>71</v>
      </c>
      <c r="E115" s="123">
        <v>0</v>
      </c>
      <c r="F115" s="124">
        <v>0</v>
      </c>
    </row>
    <row r="116" spans="2:6" ht="30" customHeight="1" x14ac:dyDescent="0.5">
      <c r="B116" s="121" t="s">
        <v>181</v>
      </c>
      <c r="C116" s="122" t="s">
        <v>105</v>
      </c>
      <c r="D116" s="122" t="s">
        <v>72</v>
      </c>
      <c r="E116" s="123">
        <v>0.49</v>
      </c>
      <c r="F116" s="124">
        <v>4.6399999999999997</v>
      </c>
    </row>
    <row r="117" spans="2:6" ht="30" customHeight="1" x14ac:dyDescent="0.5">
      <c r="B117" s="121" t="s">
        <v>181</v>
      </c>
      <c r="C117" s="122" t="s">
        <v>105</v>
      </c>
      <c r="D117" s="122" t="s">
        <v>73</v>
      </c>
      <c r="E117" s="123">
        <v>0</v>
      </c>
      <c r="F117" s="124">
        <v>0</v>
      </c>
    </row>
    <row r="118" spans="2:6" ht="30" customHeight="1" x14ac:dyDescent="0.5">
      <c r="B118" s="121" t="s">
        <v>181</v>
      </c>
      <c r="C118" s="122" t="s">
        <v>105</v>
      </c>
      <c r="D118" s="122" t="s">
        <v>74</v>
      </c>
      <c r="E118" s="123">
        <v>0</v>
      </c>
      <c r="F118" s="124">
        <v>0</v>
      </c>
    </row>
    <row r="119" spans="2:6" ht="30" customHeight="1" x14ac:dyDescent="0.5">
      <c r="B119" s="121" t="s">
        <v>181</v>
      </c>
      <c r="C119" s="122" t="s">
        <v>105</v>
      </c>
      <c r="D119" s="122" t="s">
        <v>75</v>
      </c>
      <c r="E119" s="123">
        <v>0.03</v>
      </c>
      <c r="F119" s="124">
        <v>0.25</v>
      </c>
    </row>
    <row r="120" spans="2:6" ht="30" customHeight="1" x14ac:dyDescent="0.5">
      <c r="B120" s="121" t="s">
        <v>181</v>
      </c>
      <c r="C120" s="122" t="s">
        <v>105</v>
      </c>
      <c r="D120" s="122" t="s">
        <v>76</v>
      </c>
      <c r="E120" s="123">
        <v>0</v>
      </c>
      <c r="F120" s="124">
        <v>0</v>
      </c>
    </row>
    <row r="121" spans="2:6" ht="30" customHeight="1" x14ac:dyDescent="0.5">
      <c r="B121" s="121" t="s">
        <v>181</v>
      </c>
      <c r="C121" s="122" t="s">
        <v>105</v>
      </c>
      <c r="D121" s="122" t="s">
        <v>77</v>
      </c>
      <c r="E121" s="123">
        <v>0</v>
      </c>
      <c r="F121" s="124">
        <v>0</v>
      </c>
    </row>
    <row r="122" spans="2:6" ht="30" customHeight="1" x14ac:dyDescent="0.5">
      <c r="B122" s="121" t="s">
        <v>181</v>
      </c>
      <c r="C122" s="122" t="s">
        <v>105</v>
      </c>
      <c r="D122" s="122" t="s">
        <v>78</v>
      </c>
      <c r="E122" s="123">
        <v>0.19</v>
      </c>
      <c r="F122" s="124">
        <v>1.46</v>
      </c>
    </row>
    <row r="123" spans="2:6" ht="30" customHeight="1" x14ac:dyDescent="0.5">
      <c r="B123" s="121" t="s">
        <v>181</v>
      </c>
      <c r="C123" s="122" t="s">
        <v>105</v>
      </c>
      <c r="D123" s="122" t="s">
        <v>79</v>
      </c>
      <c r="E123" s="123">
        <v>0</v>
      </c>
      <c r="F123" s="124">
        <v>0</v>
      </c>
    </row>
    <row r="124" spans="2:6" ht="30" customHeight="1" x14ac:dyDescent="0.5">
      <c r="B124" s="121" t="s">
        <v>181</v>
      </c>
      <c r="C124" s="122" t="s">
        <v>105</v>
      </c>
      <c r="D124" s="122" t="s">
        <v>80</v>
      </c>
      <c r="E124" s="123">
        <v>0</v>
      </c>
      <c r="F124" s="124">
        <v>0</v>
      </c>
    </row>
    <row r="125" spans="2:6" ht="30" customHeight="1" x14ac:dyDescent="0.5">
      <c r="B125" s="121" t="s">
        <v>181</v>
      </c>
      <c r="C125" s="122" t="s">
        <v>105</v>
      </c>
      <c r="D125" s="122" t="s">
        <v>81</v>
      </c>
      <c r="E125" s="123">
        <v>0</v>
      </c>
      <c r="F125" s="124">
        <v>0</v>
      </c>
    </row>
    <row r="126" spans="2:6" ht="30" customHeight="1" x14ac:dyDescent="0.5">
      <c r="B126" s="121" t="s">
        <v>181</v>
      </c>
      <c r="C126" s="122" t="s">
        <v>105</v>
      </c>
      <c r="D126" s="122" t="s">
        <v>83</v>
      </c>
      <c r="E126" s="123">
        <v>12.94</v>
      </c>
      <c r="F126" s="124">
        <v>110.47</v>
      </c>
    </row>
    <row r="127" spans="2:6" ht="30" customHeight="1" x14ac:dyDescent="0.5">
      <c r="B127" s="121" t="s">
        <v>181</v>
      </c>
      <c r="C127" s="122" t="s">
        <v>105</v>
      </c>
      <c r="D127" s="122" t="s">
        <v>85</v>
      </c>
      <c r="E127" s="123">
        <v>0</v>
      </c>
      <c r="F127" s="124">
        <v>0</v>
      </c>
    </row>
    <row r="128" spans="2:6" ht="30" customHeight="1" x14ac:dyDescent="0.5">
      <c r="B128" s="121" t="s">
        <v>181</v>
      </c>
      <c r="C128" s="122" t="s">
        <v>105</v>
      </c>
      <c r="D128" s="122" t="s">
        <v>87</v>
      </c>
      <c r="E128" s="123">
        <v>0</v>
      </c>
      <c r="F128" s="124">
        <v>0</v>
      </c>
    </row>
    <row r="129" spans="2:6" ht="30" customHeight="1" x14ac:dyDescent="0.5">
      <c r="B129" s="121" t="s">
        <v>181</v>
      </c>
      <c r="C129" s="122" t="s">
        <v>105</v>
      </c>
      <c r="D129" s="122" t="s">
        <v>89</v>
      </c>
      <c r="E129" s="123">
        <v>0</v>
      </c>
      <c r="F129" s="124">
        <v>0</v>
      </c>
    </row>
    <row r="130" spans="2:6" ht="30" customHeight="1" x14ac:dyDescent="0.5">
      <c r="B130" s="121" t="s">
        <v>181</v>
      </c>
      <c r="C130" s="122" t="s">
        <v>105</v>
      </c>
      <c r="D130" s="122" t="s">
        <v>91</v>
      </c>
      <c r="E130" s="123">
        <v>0</v>
      </c>
      <c r="F130" s="124">
        <v>0</v>
      </c>
    </row>
    <row r="131" spans="2:6" ht="30" customHeight="1" x14ac:dyDescent="0.5">
      <c r="B131" s="121" t="s">
        <v>181</v>
      </c>
      <c r="C131" s="122" t="s">
        <v>105</v>
      </c>
      <c r="D131" s="122" t="s">
        <v>92</v>
      </c>
      <c r="E131" s="123">
        <v>6.96</v>
      </c>
      <c r="F131" s="124">
        <v>80.900000000000006</v>
      </c>
    </row>
    <row r="132" spans="2:6" ht="30" customHeight="1" x14ac:dyDescent="0.5">
      <c r="B132" s="121" t="s">
        <v>181</v>
      </c>
      <c r="C132" s="122" t="s">
        <v>105</v>
      </c>
      <c r="D132" s="122" t="s">
        <v>93</v>
      </c>
      <c r="E132" s="123">
        <v>0</v>
      </c>
      <c r="F132" s="124">
        <v>0</v>
      </c>
    </row>
    <row r="133" spans="2:6" ht="30" customHeight="1" x14ac:dyDescent="0.5">
      <c r="B133" s="121" t="s">
        <v>181</v>
      </c>
      <c r="C133" s="122" t="s">
        <v>105</v>
      </c>
      <c r="D133" s="122" t="s">
        <v>94</v>
      </c>
      <c r="E133" s="123">
        <v>0</v>
      </c>
      <c r="F133" s="124">
        <v>0</v>
      </c>
    </row>
    <row r="134" spans="2:6" ht="30" customHeight="1" x14ac:dyDescent="0.5">
      <c r="B134" s="121" t="s">
        <v>181</v>
      </c>
      <c r="C134" s="122" t="s">
        <v>105</v>
      </c>
      <c r="D134" s="122" t="s">
        <v>95</v>
      </c>
      <c r="E134" s="123">
        <v>0</v>
      </c>
      <c r="F134" s="124">
        <v>0</v>
      </c>
    </row>
    <row r="135" spans="2:6" ht="30" customHeight="1" x14ac:dyDescent="0.5">
      <c r="B135" s="121" t="s">
        <v>181</v>
      </c>
      <c r="C135" s="122" t="s">
        <v>105</v>
      </c>
      <c r="D135" s="122" t="s">
        <v>96</v>
      </c>
      <c r="E135" s="123">
        <v>0</v>
      </c>
      <c r="F135" s="124">
        <v>0</v>
      </c>
    </row>
    <row r="136" spans="2:6" ht="30" customHeight="1" x14ac:dyDescent="0.5">
      <c r="B136" s="121" t="s">
        <v>181</v>
      </c>
      <c r="C136" s="122" t="s">
        <v>105</v>
      </c>
      <c r="D136" s="122" t="s">
        <v>97</v>
      </c>
      <c r="E136" s="123">
        <v>0.32</v>
      </c>
      <c r="F136" s="124">
        <v>3.08</v>
      </c>
    </row>
    <row r="137" spans="2:6" ht="30" customHeight="1" x14ac:dyDescent="0.5">
      <c r="B137" s="121" t="s">
        <v>181</v>
      </c>
      <c r="C137" s="122" t="s">
        <v>105</v>
      </c>
      <c r="D137" s="122" t="s">
        <v>98</v>
      </c>
      <c r="E137" s="123">
        <v>0</v>
      </c>
      <c r="F137" s="124">
        <v>0</v>
      </c>
    </row>
    <row r="138" spans="2:6" ht="30" customHeight="1" x14ac:dyDescent="0.5">
      <c r="B138" s="121" t="s">
        <v>181</v>
      </c>
      <c r="C138" s="122" t="s">
        <v>105</v>
      </c>
      <c r="D138" s="122" t="s">
        <v>99</v>
      </c>
      <c r="E138" s="123">
        <v>0.69</v>
      </c>
      <c r="F138" s="124">
        <v>6.24</v>
      </c>
    </row>
    <row r="139" spans="2:6" ht="30" customHeight="1" x14ac:dyDescent="0.5">
      <c r="B139" s="121" t="s">
        <v>181</v>
      </c>
      <c r="C139" s="122" t="s">
        <v>105</v>
      </c>
      <c r="D139" s="122" t="s">
        <v>100</v>
      </c>
      <c r="E139" s="123">
        <v>0</v>
      </c>
      <c r="F139" s="124">
        <v>0</v>
      </c>
    </row>
    <row r="140" spans="2:6" ht="30" customHeight="1" x14ac:dyDescent="0.5">
      <c r="B140" s="121" t="s">
        <v>181</v>
      </c>
      <c r="C140" s="122" t="s">
        <v>105</v>
      </c>
      <c r="D140" s="122" t="s">
        <v>101</v>
      </c>
      <c r="E140" s="123">
        <v>0</v>
      </c>
      <c r="F140" s="124">
        <v>0</v>
      </c>
    </row>
    <row r="141" spans="2:6" ht="30" customHeight="1" x14ac:dyDescent="0.5">
      <c r="B141" s="121" t="s">
        <v>181</v>
      </c>
      <c r="C141" s="122" t="s">
        <v>105</v>
      </c>
      <c r="D141" s="122" t="s">
        <v>102</v>
      </c>
      <c r="E141" s="123">
        <v>0</v>
      </c>
      <c r="F141" s="124">
        <v>0</v>
      </c>
    </row>
    <row r="142" spans="2:6" ht="30" customHeight="1" x14ac:dyDescent="0.5">
      <c r="B142" s="121" t="s">
        <v>181</v>
      </c>
      <c r="C142" s="122" t="s">
        <v>105</v>
      </c>
      <c r="D142" s="122" t="s">
        <v>103</v>
      </c>
      <c r="E142" s="123">
        <v>0</v>
      </c>
      <c r="F142" s="124">
        <v>0</v>
      </c>
    </row>
    <row r="143" spans="2:6" ht="30" customHeight="1" x14ac:dyDescent="0.5">
      <c r="B143" s="121" t="s">
        <v>181</v>
      </c>
      <c r="C143" s="122" t="s">
        <v>105</v>
      </c>
      <c r="D143" s="122" t="s">
        <v>104</v>
      </c>
      <c r="E143" s="123">
        <v>0</v>
      </c>
      <c r="F143" s="124">
        <v>0</v>
      </c>
    </row>
    <row r="144" spans="2:6" ht="30" customHeight="1" x14ac:dyDescent="0.5">
      <c r="B144" s="121" t="s">
        <v>181</v>
      </c>
      <c r="C144" s="122" t="s">
        <v>106</v>
      </c>
      <c r="D144" s="122" t="s">
        <v>66</v>
      </c>
      <c r="E144" s="123">
        <v>7.41</v>
      </c>
      <c r="F144" s="124">
        <v>123.21</v>
      </c>
    </row>
    <row r="145" spans="2:6" ht="30" customHeight="1" x14ac:dyDescent="0.5">
      <c r="B145" s="121" t="s">
        <v>181</v>
      </c>
      <c r="C145" s="122" t="s">
        <v>106</v>
      </c>
      <c r="D145" s="122" t="s">
        <v>67</v>
      </c>
      <c r="E145" s="123">
        <v>42.96</v>
      </c>
      <c r="F145" s="124">
        <v>662.09</v>
      </c>
    </row>
    <row r="146" spans="2:6" ht="30" customHeight="1" x14ac:dyDescent="0.5">
      <c r="B146" s="121" t="s">
        <v>181</v>
      </c>
      <c r="C146" s="122" t="s">
        <v>106</v>
      </c>
      <c r="D146" s="122" t="s">
        <v>68</v>
      </c>
      <c r="E146" s="123">
        <v>0</v>
      </c>
      <c r="F146" s="124">
        <v>0</v>
      </c>
    </row>
    <row r="147" spans="2:6" ht="30" customHeight="1" x14ac:dyDescent="0.5">
      <c r="B147" s="121" t="s">
        <v>181</v>
      </c>
      <c r="C147" s="122" t="s">
        <v>106</v>
      </c>
      <c r="D147" s="122" t="s">
        <v>69</v>
      </c>
      <c r="E147" s="123">
        <v>0</v>
      </c>
      <c r="F147" s="124">
        <v>0</v>
      </c>
    </row>
    <row r="148" spans="2:6" ht="30" customHeight="1" x14ac:dyDescent="0.5">
      <c r="B148" s="121" t="s">
        <v>181</v>
      </c>
      <c r="C148" s="122" t="s">
        <v>106</v>
      </c>
      <c r="D148" s="122" t="s">
        <v>70</v>
      </c>
      <c r="E148" s="123">
        <v>0</v>
      </c>
      <c r="F148" s="124">
        <v>0</v>
      </c>
    </row>
    <row r="149" spans="2:6" ht="30" customHeight="1" x14ac:dyDescent="0.5">
      <c r="B149" s="121" t="s">
        <v>181</v>
      </c>
      <c r="C149" s="122" t="s">
        <v>106</v>
      </c>
      <c r="D149" s="122" t="s">
        <v>71</v>
      </c>
      <c r="E149" s="123">
        <v>0</v>
      </c>
      <c r="F149" s="124">
        <v>0</v>
      </c>
    </row>
    <row r="150" spans="2:6" ht="30" customHeight="1" x14ac:dyDescent="0.5">
      <c r="B150" s="121" t="s">
        <v>181</v>
      </c>
      <c r="C150" s="122" t="s">
        <v>106</v>
      </c>
      <c r="D150" s="122" t="s">
        <v>72</v>
      </c>
      <c r="E150" s="123">
        <v>7.5</v>
      </c>
      <c r="F150" s="124">
        <v>60.72</v>
      </c>
    </row>
    <row r="151" spans="2:6" ht="30" customHeight="1" x14ac:dyDescent="0.5">
      <c r="B151" s="121" t="s">
        <v>181</v>
      </c>
      <c r="C151" s="122" t="s">
        <v>106</v>
      </c>
      <c r="D151" s="122" t="s">
        <v>73</v>
      </c>
      <c r="E151" s="123">
        <v>0</v>
      </c>
      <c r="F151" s="124">
        <v>0</v>
      </c>
    </row>
    <row r="152" spans="2:6" ht="30" customHeight="1" x14ac:dyDescent="0.5">
      <c r="B152" s="121" t="s">
        <v>181</v>
      </c>
      <c r="C152" s="122" t="s">
        <v>106</v>
      </c>
      <c r="D152" s="122" t="s">
        <v>74</v>
      </c>
      <c r="E152" s="123">
        <v>0</v>
      </c>
      <c r="F152" s="124">
        <v>0</v>
      </c>
    </row>
    <row r="153" spans="2:6" ht="30" customHeight="1" x14ac:dyDescent="0.5">
      <c r="B153" s="121" t="s">
        <v>181</v>
      </c>
      <c r="C153" s="122" t="s">
        <v>106</v>
      </c>
      <c r="D153" s="122" t="s">
        <v>75</v>
      </c>
      <c r="E153" s="123">
        <v>0</v>
      </c>
      <c r="F153" s="124">
        <v>0</v>
      </c>
    </row>
    <row r="154" spans="2:6" ht="30" customHeight="1" x14ac:dyDescent="0.5">
      <c r="B154" s="121" t="s">
        <v>181</v>
      </c>
      <c r="C154" s="122" t="s">
        <v>106</v>
      </c>
      <c r="D154" s="122" t="s">
        <v>76</v>
      </c>
      <c r="E154" s="123">
        <v>0</v>
      </c>
      <c r="F154" s="124">
        <v>0</v>
      </c>
    </row>
    <row r="155" spans="2:6" ht="30" customHeight="1" x14ac:dyDescent="0.5">
      <c r="B155" s="121" t="s">
        <v>181</v>
      </c>
      <c r="C155" s="122" t="s">
        <v>106</v>
      </c>
      <c r="D155" s="122" t="s">
        <v>77</v>
      </c>
      <c r="E155" s="123">
        <v>0</v>
      </c>
      <c r="F155" s="124">
        <v>0</v>
      </c>
    </row>
    <row r="156" spans="2:6" ht="30" customHeight="1" x14ac:dyDescent="0.5">
      <c r="B156" s="121" t="s">
        <v>181</v>
      </c>
      <c r="C156" s="122" t="s">
        <v>106</v>
      </c>
      <c r="D156" s="122" t="s">
        <v>78</v>
      </c>
      <c r="E156" s="123">
        <v>0.83</v>
      </c>
      <c r="F156" s="124">
        <v>9.7899999999999991</v>
      </c>
    </row>
    <row r="157" spans="2:6" ht="30" customHeight="1" x14ac:dyDescent="0.5">
      <c r="B157" s="121" t="s">
        <v>181</v>
      </c>
      <c r="C157" s="122" t="s">
        <v>106</v>
      </c>
      <c r="D157" s="122" t="s">
        <v>79</v>
      </c>
      <c r="E157" s="123">
        <v>0</v>
      </c>
      <c r="F157" s="124">
        <v>0</v>
      </c>
    </row>
    <row r="158" spans="2:6" ht="30" customHeight="1" x14ac:dyDescent="0.5">
      <c r="B158" s="121" t="s">
        <v>181</v>
      </c>
      <c r="C158" s="122" t="s">
        <v>106</v>
      </c>
      <c r="D158" s="122" t="s">
        <v>80</v>
      </c>
      <c r="E158" s="123">
        <v>0</v>
      </c>
      <c r="F158" s="124">
        <v>0</v>
      </c>
    </row>
    <row r="159" spans="2:6" ht="30" customHeight="1" x14ac:dyDescent="0.5">
      <c r="B159" s="121" t="s">
        <v>181</v>
      </c>
      <c r="C159" s="122" t="s">
        <v>106</v>
      </c>
      <c r="D159" s="122" t="s">
        <v>81</v>
      </c>
      <c r="E159" s="123">
        <v>0</v>
      </c>
      <c r="F159" s="124">
        <v>0</v>
      </c>
    </row>
    <row r="160" spans="2:6" ht="30" customHeight="1" x14ac:dyDescent="0.5">
      <c r="B160" s="121" t="s">
        <v>181</v>
      </c>
      <c r="C160" s="122" t="s">
        <v>106</v>
      </c>
      <c r="D160" s="122" t="s">
        <v>83</v>
      </c>
      <c r="E160" s="123">
        <v>22.36</v>
      </c>
      <c r="F160" s="124">
        <v>227.62</v>
      </c>
    </row>
    <row r="161" spans="2:6" ht="30" customHeight="1" x14ac:dyDescent="0.5">
      <c r="B161" s="121" t="s">
        <v>181</v>
      </c>
      <c r="C161" s="122" t="s">
        <v>106</v>
      </c>
      <c r="D161" s="122" t="s">
        <v>85</v>
      </c>
      <c r="E161" s="123">
        <v>0</v>
      </c>
      <c r="F161" s="124">
        <v>0</v>
      </c>
    </row>
    <row r="162" spans="2:6" ht="30" customHeight="1" x14ac:dyDescent="0.5">
      <c r="B162" s="121" t="s">
        <v>181</v>
      </c>
      <c r="C162" s="122" t="s">
        <v>106</v>
      </c>
      <c r="D162" s="122" t="s">
        <v>87</v>
      </c>
      <c r="E162" s="123">
        <v>0</v>
      </c>
      <c r="F162" s="124">
        <v>0</v>
      </c>
    </row>
    <row r="163" spans="2:6" ht="30" customHeight="1" x14ac:dyDescent="0.5">
      <c r="B163" s="121" t="s">
        <v>181</v>
      </c>
      <c r="C163" s="122" t="s">
        <v>106</v>
      </c>
      <c r="D163" s="122" t="s">
        <v>89</v>
      </c>
      <c r="E163" s="123">
        <v>0</v>
      </c>
      <c r="F163" s="124">
        <v>0</v>
      </c>
    </row>
    <row r="164" spans="2:6" ht="30" customHeight="1" x14ac:dyDescent="0.5">
      <c r="B164" s="121" t="s">
        <v>181</v>
      </c>
      <c r="C164" s="122" t="s">
        <v>106</v>
      </c>
      <c r="D164" s="122" t="s">
        <v>91</v>
      </c>
      <c r="E164" s="123">
        <v>0</v>
      </c>
      <c r="F164" s="124">
        <v>0</v>
      </c>
    </row>
    <row r="165" spans="2:6" ht="30" customHeight="1" x14ac:dyDescent="0.5">
      <c r="B165" s="121" t="s">
        <v>181</v>
      </c>
      <c r="C165" s="122" t="s">
        <v>106</v>
      </c>
      <c r="D165" s="122" t="s">
        <v>92</v>
      </c>
      <c r="E165" s="123">
        <v>17.12</v>
      </c>
      <c r="F165" s="124">
        <v>216.76</v>
      </c>
    </row>
    <row r="166" spans="2:6" ht="30" customHeight="1" x14ac:dyDescent="0.5">
      <c r="B166" s="121" t="s">
        <v>181</v>
      </c>
      <c r="C166" s="122" t="s">
        <v>106</v>
      </c>
      <c r="D166" s="122" t="s">
        <v>93</v>
      </c>
      <c r="E166" s="123">
        <v>0</v>
      </c>
      <c r="F166" s="124">
        <v>0</v>
      </c>
    </row>
    <row r="167" spans="2:6" ht="30" customHeight="1" x14ac:dyDescent="0.5">
      <c r="B167" s="121" t="s">
        <v>181</v>
      </c>
      <c r="C167" s="122" t="s">
        <v>106</v>
      </c>
      <c r="D167" s="122" t="s">
        <v>94</v>
      </c>
      <c r="E167" s="123">
        <v>0</v>
      </c>
      <c r="F167" s="124">
        <v>0</v>
      </c>
    </row>
    <row r="168" spans="2:6" ht="30" customHeight="1" x14ac:dyDescent="0.5">
      <c r="B168" s="121" t="s">
        <v>181</v>
      </c>
      <c r="C168" s="122" t="s">
        <v>106</v>
      </c>
      <c r="D168" s="122" t="s">
        <v>95</v>
      </c>
      <c r="E168" s="123">
        <v>0</v>
      </c>
      <c r="F168" s="124">
        <v>0</v>
      </c>
    </row>
    <row r="169" spans="2:6" ht="30" customHeight="1" x14ac:dyDescent="0.5">
      <c r="B169" s="121" t="s">
        <v>181</v>
      </c>
      <c r="C169" s="122" t="s">
        <v>106</v>
      </c>
      <c r="D169" s="122" t="s">
        <v>96</v>
      </c>
      <c r="E169" s="123">
        <v>0</v>
      </c>
      <c r="F169" s="124">
        <v>0</v>
      </c>
    </row>
    <row r="170" spans="2:6" ht="30" customHeight="1" x14ac:dyDescent="0.5">
      <c r="B170" s="121" t="s">
        <v>181</v>
      </c>
      <c r="C170" s="122" t="s">
        <v>106</v>
      </c>
      <c r="D170" s="122" t="s">
        <v>97</v>
      </c>
      <c r="E170" s="123">
        <v>1.27</v>
      </c>
      <c r="F170" s="124">
        <v>14.86</v>
      </c>
    </row>
    <row r="171" spans="2:6" ht="30" customHeight="1" x14ac:dyDescent="0.5">
      <c r="B171" s="121" t="s">
        <v>181</v>
      </c>
      <c r="C171" s="122" t="s">
        <v>106</v>
      </c>
      <c r="D171" s="122" t="s">
        <v>98</v>
      </c>
      <c r="E171" s="123">
        <v>0</v>
      </c>
      <c r="F171" s="124">
        <v>0</v>
      </c>
    </row>
    <row r="172" spans="2:6" ht="30" customHeight="1" x14ac:dyDescent="0.5">
      <c r="B172" s="121" t="s">
        <v>181</v>
      </c>
      <c r="C172" s="122" t="s">
        <v>106</v>
      </c>
      <c r="D172" s="122" t="s">
        <v>99</v>
      </c>
      <c r="E172" s="123">
        <v>0.53</v>
      </c>
      <c r="F172" s="124">
        <v>4.91</v>
      </c>
    </row>
    <row r="173" spans="2:6" ht="30" customHeight="1" x14ac:dyDescent="0.5">
      <c r="B173" s="121" t="s">
        <v>181</v>
      </c>
      <c r="C173" s="122" t="s">
        <v>106</v>
      </c>
      <c r="D173" s="122" t="s">
        <v>100</v>
      </c>
      <c r="E173" s="123">
        <v>0</v>
      </c>
      <c r="F173" s="124">
        <v>0</v>
      </c>
    </row>
    <row r="174" spans="2:6" ht="30" customHeight="1" x14ac:dyDescent="0.5">
      <c r="B174" s="121" t="s">
        <v>181</v>
      </c>
      <c r="C174" s="122" t="s">
        <v>106</v>
      </c>
      <c r="D174" s="122" t="s">
        <v>101</v>
      </c>
      <c r="E174" s="123">
        <v>0</v>
      </c>
      <c r="F174" s="124">
        <v>0</v>
      </c>
    </row>
    <row r="175" spans="2:6" ht="30" customHeight="1" x14ac:dyDescent="0.5">
      <c r="B175" s="121" t="s">
        <v>181</v>
      </c>
      <c r="C175" s="122" t="s">
        <v>106</v>
      </c>
      <c r="D175" s="122" t="s">
        <v>102</v>
      </c>
      <c r="E175" s="123">
        <v>0</v>
      </c>
      <c r="F175" s="124">
        <v>0</v>
      </c>
    </row>
    <row r="176" spans="2:6" ht="30" customHeight="1" x14ac:dyDescent="0.5">
      <c r="B176" s="121" t="s">
        <v>181</v>
      </c>
      <c r="C176" s="122" t="s">
        <v>106</v>
      </c>
      <c r="D176" s="122" t="s">
        <v>103</v>
      </c>
      <c r="E176" s="123">
        <v>0</v>
      </c>
      <c r="F176" s="124">
        <v>0</v>
      </c>
    </row>
    <row r="177" spans="2:6" ht="30" customHeight="1" x14ac:dyDescent="0.5">
      <c r="B177" s="121" t="s">
        <v>181</v>
      </c>
      <c r="C177" s="122" t="s">
        <v>106</v>
      </c>
      <c r="D177" s="122" t="s">
        <v>104</v>
      </c>
      <c r="E177" s="123">
        <v>0</v>
      </c>
      <c r="F177" s="124">
        <v>0</v>
      </c>
    </row>
    <row r="178" spans="2:6" ht="30" customHeight="1" x14ac:dyDescent="0.5">
      <c r="B178" s="121" t="s">
        <v>182</v>
      </c>
      <c r="C178" s="122" t="s">
        <v>106</v>
      </c>
      <c r="D178" s="122" t="s">
        <v>66</v>
      </c>
      <c r="E178" s="123">
        <v>27.54</v>
      </c>
      <c r="F178" s="124">
        <v>577.16</v>
      </c>
    </row>
    <row r="179" spans="2:6" ht="30" customHeight="1" x14ac:dyDescent="0.5">
      <c r="B179" s="121" t="s">
        <v>182</v>
      </c>
      <c r="C179" s="122" t="s">
        <v>106</v>
      </c>
      <c r="D179" s="122" t="s">
        <v>67</v>
      </c>
      <c r="E179" s="123">
        <v>78.319999999999993</v>
      </c>
      <c r="F179" s="124">
        <v>1509.77</v>
      </c>
    </row>
    <row r="180" spans="2:6" ht="30" customHeight="1" x14ac:dyDescent="0.5">
      <c r="B180" s="121" t="s">
        <v>182</v>
      </c>
      <c r="C180" s="122" t="s">
        <v>106</v>
      </c>
      <c r="D180" s="122" t="s">
        <v>68</v>
      </c>
      <c r="E180" s="123">
        <v>2.31</v>
      </c>
      <c r="F180" s="124">
        <v>18.98</v>
      </c>
    </row>
    <row r="181" spans="2:6" ht="30" customHeight="1" x14ac:dyDescent="0.5">
      <c r="B181" s="121" t="s">
        <v>182</v>
      </c>
      <c r="C181" s="122" t="s">
        <v>106</v>
      </c>
      <c r="D181" s="122" t="s">
        <v>69</v>
      </c>
      <c r="E181" s="123">
        <v>0.59</v>
      </c>
      <c r="F181" s="124">
        <v>4.38</v>
      </c>
    </row>
    <row r="182" spans="2:6" ht="30" customHeight="1" x14ac:dyDescent="0.5">
      <c r="B182" s="121" t="s">
        <v>182</v>
      </c>
      <c r="C182" s="122" t="s">
        <v>106</v>
      </c>
      <c r="D182" s="122" t="s">
        <v>70</v>
      </c>
      <c r="E182" s="123">
        <v>0.62</v>
      </c>
      <c r="F182" s="124">
        <v>7.34</v>
      </c>
    </row>
    <row r="183" spans="2:6" ht="30" customHeight="1" x14ac:dyDescent="0.5">
      <c r="B183" s="121" t="s">
        <v>182</v>
      </c>
      <c r="C183" s="122" t="s">
        <v>106</v>
      </c>
      <c r="D183" s="122" t="s">
        <v>71</v>
      </c>
      <c r="E183" s="123">
        <v>1.49</v>
      </c>
      <c r="F183" s="124">
        <v>13.53</v>
      </c>
    </row>
    <row r="184" spans="2:6" ht="30" customHeight="1" x14ac:dyDescent="0.5">
      <c r="B184" s="121" t="s">
        <v>182</v>
      </c>
      <c r="C184" s="122" t="s">
        <v>106</v>
      </c>
      <c r="D184" s="122" t="s">
        <v>72</v>
      </c>
      <c r="E184" s="123">
        <v>112.83</v>
      </c>
      <c r="F184" s="124">
        <v>1444.44</v>
      </c>
    </row>
    <row r="185" spans="2:6" ht="30" customHeight="1" x14ac:dyDescent="0.5">
      <c r="B185" s="121" t="s">
        <v>182</v>
      </c>
      <c r="C185" s="122" t="s">
        <v>106</v>
      </c>
      <c r="D185" s="122" t="s">
        <v>73</v>
      </c>
      <c r="E185" s="123">
        <v>7</v>
      </c>
      <c r="F185" s="124">
        <v>67.53</v>
      </c>
    </row>
    <row r="186" spans="2:6" ht="30" customHeight="1" x14ac:dyDescent="0.5">
      <c r="B186" s="121" t="s">
        <v>182</v>
      </c>
      <c r="C186" s="122" t="s">
        <v>106</v>
      </c>
      <c r="D186" s="122" t="s">
        <v>74</v>
      </c>
      <c r="E186" s="123">
        <v>0</v>
      </c>
      <c r="F186" s="124">
        <v>0</v>
      </c>
    </row>
    <row r="187" spans="2:6" ht="30" customHeight="1" x14ac:dyDescent="0.5">
      <c r="B187" s="121" t="s">
        <v>182</v>
      </c>
      <c r="C187" s="122" t="s">
        <v>106</v>
      </c>
      <c r="D187" s="122" t="s">
        <v>75</v>
      </c>
      <c r="E187" s="123">
        <v>7.63</v>
      </c>
      <c r="F187" s="124">
        <v>70.150000000000006</v>
      </c>
    </row>
    <row r="188" spans="2:6" ht="30" customHeight="1" x14ac:dyDescent="0.5">
      <c r="B188" s="121" t="s">
        <v>182</v>
      </c>
      <c r="C188" s="122" t="s">
        <v>106</v>
      </c>
      <c r="D188" s="122" t="s">
        <v>76</v>
      </c>
      <c r="E188" s="123">
        <v>0</v>
      </c>
      <c r="F188" s="124">
        <v>0</v>
      </c>
    </row>
    <row r="189" spans="2:6" ht="30" customHeight="1" x14ac:dyDescent="0.5">
      <c r="B189" s="121" t="s">
        <v>182</v>
      </c>
      <c r="C189" s="122" t="s">
        <v>106</v>
      </c>
      <c r="D189" s="122" t="s">
        <v>77</v>
      </c>
      <c r="E189" s="123">
        <v>7.0000000000000007E-2</v>
      </c>
      <c r="F189" s="124">
        <v>0.3</v>
      </c>
    </row>
    <row r="190" spans="2:6" ht="30" customHeight="1" x14ac:dyDescent="0.5">
      <c r="B190" s="121" t="s">
        <v>182</v>
      </c>
      <c r="C190" s="122" t="s">
        <v>106</v>
      </c>
      <c r="D190" s="122" t="s">
        <v>78</v>
      </c>
      <c r="E190" s="123">
        <v>104.55</v>
      </c>
      <c r="F190" s="124">
        <v>2275.38</v>
      </c>
    </row>
    <row r="191" spans="2:6" ht="30" customHeight="1" x14ac:dyDescent="0.5">
      <c r="B191" s="121" t="s">
        <v>182</v>
      </c>
      <c r="C191" s="122" t="s">
        <v>106</v>
      </c>
      <c r="D191" s="122" t="s">
        <v>79</v>
      </c>
      <c r="E191" s="123">
        <v>0</v>
      </c>
      <c r="F191" s="124">
        <v>0</v>
      </c>
    </row>
    <row r="192" spans="2:6" ht="30" customHeight="1" x14ac:dyDescent="0.5">
      <c r="B192" s="121" t="s">
        <v>182</v>
      </c>
      <c r="C192" s="122" t="s">
        <v>106</v>
      </c>
      <c r="D192" s="122" t="s">
        <v>80</v>
      </c>
      <c r="E192" s="123">
        <v>5.29</v>
      </c>
      <c r="F192" s="124">
        <v>56.01</v>
      </c>
    </row>
    <row r="193" spans="2:6" ht="30" customHeight="1" x14ac:dyDescent="0.5">
      <c r="B193" s="121" t="s">
        <v>182</v>
      </c>
      <c r="C193" s="122" t="s">
        <v>106</v>
      </c>
      <c r="D193" s="122" t="s">
        <v>81</v>
      </c>
      <c r="E193" s="123">
        <v>0.45</v>
      </c>
      <c r="F193" s="124">
        <v>3.5</v>
      </c>
    </row>
    <row r="194" spans="2:6" ht="30" customHeight="1" x14ac:dyDescent="0.5">
      <c r="B194" s="121" t="s">
        <v>182</v>
      </c>
      <c r="C194" s="122" t="s">
        <v>106</v>
      </c>
      <c r="D194" s="122" t="s">
        <v>83</v>
      </c>
      <c r="E194" s="123">
        <v>64.010000000000005</v>
      </c>
      <c r="F194" s="124">
        <v>956.87</v>
      </c>
    </row>
    <row r="195" spans="2:6" ht="30" customHeight="1" x14ac:dyDescent="0.5">
      <c r="B195" s="121" t="s">
        <v>182</v>
      </c>
      <c r="C195" s="122" t="s">
        <v>106</v>
      </c>
      <c r="D195" s="122" t="s">
        <v>85</v>
      </c>
      <c r="E195" s="123">
        <v>0</v>
      </c>
      <c r="F195" s="124">
        <v>0</v>
      </c>
    </row>
    <row r="196" spans="2:6" ht="30" customHeight="1" x14ac:dyDescent="0.5">
      <c r="B196" s="121" t="s">
        <v>182</v>
      </c>
      <c r="C196" s="122" t="s">
        <v>106</v>
      </c>
      <c r="D196" s="122" t="s">
        <v>87</v>
      </c>
      <c r="E196" s="123">
        <v>2.17</v>
      </c>
      <c r="F196" s="124">
        <v>19.899999999999999</v>
      </c>
    </row>
    <row r="197" spans="2:6" ht="30" customHeight="1" x14ac:dyDescent="0.5">
      <c r="B197" s="121" t="s">
        <v>182</v>
      </c>
      <c r="C197" s="122" t="s">
        <v>106</v>
      </c>
      <c r="D197" s="122" t="s">
        <v>89</v>
      </c>
      <c r="E197" s="123">
        <v>0.19</v>
      </c>
      <c r="F197" s="124">
        <v>1.69</v>
      </c>
    </row>
    <row r="198" spans="2:6" ht="30" customHeight="1" x14ac:dyDescent="0.5">
      <c r="B198" s="121" t="s">
        <v>182</v>
      </c>
      <c r="C198" s="122" t="s">
        <v>106</v>
      </c>
      <c r="D198" s="122" t="s">
        <v>91</v>
      </c>
      <c r="E198" s="123">
        <v>0</v>
      </c>
      <c r="F198" s="124">
        <v>0</v>
      </c>
    </row>
    <row r="199" spans="2:6" ht="30" customHeight="1" x14ac:dyDescent="0.5">
      <c r="B199" s="121" t="s">
        <v>182</v>
      </c>
      <c r="C199" s="122" t="s">
        <v>106</v>
      </c>
      <c r="D199" s="122" t="s">
        <v>92</v>
      </c>
      <c r="E199" s="123">
        <v>59.3</v>
      </c>
      <c r="F199" s="124">
        <v>1048.31</v>
      </c>
    </row>
    <row r="200" spans="2:6" ht="30" customHeight="1" x14ac:dyDescent="0.5">
      <c r="B200" s="121" t="s">
        <v>182</v>
      </c>
      <c r="C200" s="122" t="s">
        <v>106</v>
      </c>
      <c r="D200" s="122" t="s">
        <v>93</v>
      </c>
      <c r="E200" s="123">
        <v>0.71</v>
      </c>
      <c r="F200" s="124">
        <v>6.09</v>
      </c>
    </row>
    <row r="201" spans="2:6" ht="30" customHeight="1" x14ac:dyDescent="0.5">
      <c r="B201" s="121" t="s">
        <v>182</v>
      </c>
      <c r="C201" s="122" t="s">
        <v>106</v>
      </c>
      <c r="D201" s="122" t="s">
        <v>94</v>
      </c>
      <c r="E201" s="123">
        <v>0</v>
      </c>
      <c r="F201" s="124">
        <v>0</v>
      </c>
    </row>
    <row r="202" spans="2:6" ht="30" customHeight="1" x14ac:dyDescent="0.5">
      <c r="B202" s="121" t="s">
        <v>182</v>
      </c>
      <c r="C202" s="122" t="s">
        <v>106</v>
      </c>
      <c r="D202" s="122" t="s">
        <v>95</v>
      </c>
      <c r="E202" s="123">
        <v>13.32</v>
      </c>
      <c r="F202" s="124">
        <v>119.72</v>
      </c>
    </row>
    <row r="203" spans="2:6" ht="30" customHeight="1" x14ac:dyDescent="0.5">
      <c r="B203" s="121" t="s">
        <v>182</v>
      </c>
      <c r="C203" s="122" t="s">
        <v>106</v>
      </c>
      <c r="D203" s="122" t="s">
        <v>96</v>
      </c>
      <c r="E203" s="123">
        <v>0.09</v>
      </c>
      <c r="F203" s="124">
        <v>0.51</v>
      </c>
    </row>
    <row r="204" spans="2:6" ht="30" customHeight="1" x14ac:dyDescent="0.5">
      <c r="B204" s="121" t="s">
        <v>182</v>
      </c>
      <c r="C204" s="122" t="s">
        <v>106</v>
      </c>
      <c r="D204" s="122" t="s">
        <v>97</v>
      </c>
      <c r="E204" s="123">
        <v>24.91</v>
      </c>
      <c r="F204" s="124">
        <v>474.04</v>
      </c>
    </row>
    <row r="205" spans="2:6" ht="30" customHeight="1" x14ac:dyDescent="0.5">
      <c r="B205" s="121" t="s">
        <v>182</v>
      </c>
      <c r="C205" s="122" t="s">
        <v>106</v>
      </c>
      <c r="D205" s="122" t="s">
        <v>98</v>
      </c>
      <c r="E205" s="123">
        <v>2.5099999999999998</v>
      </c>
      <c r="F205" s="124">
        <v>22.05</v>
      </c>
    </row>
    <row r="206" spans="2:6" ht="30" customHeight="1" x14ac:dyDescent="0.5">
      <c r="B206" s="121" t="s">
        <v>182</v>
      </c>
      <c r="C206" s="122" t="s">
        <v>106</v>
      </c>
      <c r="D206" s="122" t="s">
        <v>99</v>
      </c>
      <c r="E206" s="123">
        <v>14.24</v>
      </c>
      <c r="F206" s="124">
        <v>220.72</v>
      </c>
    </row>
    <row r="207" spans="2:6" ht="30" customHeight="1" x14ac:dyDescent="0.5">
      <c r="B207" s="121" t="s">
        <v>182</v>
      </c>
      <c r="C207" s="122" t="s">
        <v>106</v>
      </c>
      <c r="D207" s="122" t="s">
        <v>100</v>
      </c>
      <c r="E207" s="123">
        <v>0</v>
      </c>
      <c r="F207" s="124">
        <v>0</v>
      </c>
    </row>
    <row r="208" spans="2:6" ht="30" customHeight="1" x14ac:dyDescent="0.5">
      <c r="B208" s="121" t="s">
        <v>182</v>
      </c>
      <c r="C208" s="122" t="s">
        <v>106</v>
      </c>
      <c r="D208" s="122" t="s">
        <v>101</v>
      </c>
      <c r="E208" s="123">
        <v>0.35</v>
      </c>
      <c r="F208" s="124">
        <v>1.8</v>
      </c>
    </row>
    <row r="209" spans="2:6" ht="30" customHeight="1" x14ac:dyDescent="0.5">
      <c r="B209" s="121" t="s">
        <v>182</v>
      </c>
      <c r="C209" s="122" t="s">
        <v>106</v>
      </c>
      <c r="D209" s="122" t="s">
        <v>102</v>
      </c>
      <c r="E209" s="123">
        <v>0</v>
      </c>
      <c r="F209" s="124">
        <v>0</v>
      </c>
    </row>
    <row r="210" spans="2:6" ht="30" customHeight="1" x14ac:dyDescent="0.5">
      <c r="B210" s="121" t="s">
        <v>182</v>
      </c>
      <c r="C210" s="122" t="s">
        <v>106</v>
      </c>
      <c r="D210" s="122" t="s">
        <v>103</v>
      </c>
      <c r="E210" s="123">
        <v>0.06</v>
      </c>
      <c r="F210" s="124">
        <v>0.2</v>
      </c>
    </row>
    <row r="211" spans="2:6" ht="30" customHeight="1" x14ac:dyDescent="0.5">
      <c r="B211" s="121" t="s">
        <v>182</v>
      </c>
      <c r="C211" s="122" t="s">
        <v>106</v>
      </c>
      <c r="D211" s="122" t="s">
        <v>104</v>
      </c>
      <c r="E211" s="123">
        <v>0</v>
      </c>
      <c r="F211" s="124">
        <v>0</v>
      </c>
    </row>
    <row r="212" spans="2:6" ht="30" customHeight="1" x14ac:dyDescent="0.5">
      <c r="B212" s="121" t="s">
        <v>183</v>
      </c>
      <c r="C212" s="122" t="s">
        <v>65</v>
      </c>
      <c r="D212" s="122" t="s">
        <v>66</v>
      </c>
      <c r="E212" s="123">
        <v>3.22</v>
      </c>
      <c r="F212" s="124">
        <v>25.46</v>
      </c>
    </row>
    <row r="213" spans="2:6" ht="30" customHeight="1" x14ac:dyDescent="0.5">
      <c r="B213" s="121" t="s">
        <v>183</v>
      </c>
      <c r="C213" s="122" t="s">
        <v>65</v>
      </c>
      <c r="D213" s="122" t="s">
        <v>67</v>
      </c>
      <c r="E213" s="123">
        <v>3.33</v>
      </c>
      <c r="F213" s="124">
        <v>23.1</v>
      </c>
    </row>
    <row r="214" spans="2:6" ht="30" customHeight="1" x14ac:dyDescent="0.5">
      <c r="B214" s="121" t="s">
        <v>183</v>
      </c>
      <c r="C214" s="122" t="s">
        <v>65</v>
      </c>
      <c r="D214" s="122" t="s">
        <v>68</v>
      </c>
      <c r="E214" s="123">
        <v>0</v>
      </c>
      <c r="F214" s="124">
        <v>0</v>
      </c>
    </row>
    <row r="215" spans="2:6" ht="30" customHeight="1" x14ac:dyDescent="0.5">
      <c r="B215" s="121" t="s">
        <v>183</v>
      </c>
      <c r="C215" s="122" t="s">
        <v>65</v>
      </c>
      <c r="D215" s="122" t="s">
        <v>69</v>
      </c>
      <c r="E215" s="123">
        <v>0</v>
      </c>
      <c r="F215" s="124">
        <v>0</v>
      </c>
    </row>
    <row r="216" spans="2:6" ht="30" customHeight="1" x14ac:dyDescent="0.5">
      <c r="B216" s="121" t="s">
        <v>183</v>
      </c>
      <c r="C216" s="122" t="s">
        <v>65</v>
      </c>
      <c r="D216" s="122" t="s">
        <v>70</v>
      </c>
      <c r="E216" s="123">
        <v>0</v>
      </c>
      <c r="F216" s="124">
        <v>0</v>
      </c>
    </row>
    <row r="217" spans="2:6" ht="30" customHeight="1" x14ac:dyDescent="0.5">
      <c r="B217" s="121" t="s">
        <v>183</v>
      </c>
      <c r="C217" s="122" t="s">
        <v>65</v>
      </c>
      <c r="D217" s="122" t="s">
        <v>71</v>
      </c>
      <c r="E217" s="123">
        <v>0</v>
      </c>
      <c r="F217" s="124">
        <v>0</v>
      </c>
    </row>
    <row r="218" spans="2:6" ht="30" customHeight="1" x14ac:dyDescent="0.5">
      <c r="B218" s="121" t="s">
        <v>183</v>
      </c>
      <c r="C218" s="122" t="s">
        <v>65</v>
      </c>
      <c r="D218" s="122" t="s">
        <v>72</v>
      </c>
      <c r="E218" s="123">
        <v>0</v>
      </c>
      <c r="F218" s="124">
        <v>0</v>
      </c>
    </row>
    <row r="219" spans="2:6" ht="30" customHeight="1" x14ac:dyDescent="0.5">
      <c r="B219" s="121" t="s">
        <v>183</v>
      </c>
      <c r="C219" s="122" t="s">
        <v>65</v>
      </c>
      <c r="D219" s="122" t="s">
        <v>73</v>
      </c>
      <c r="E219" s="123">
        <v>0</v>
      </c>
      <c r="F219" s="124">
        <v>0</v>
      </c>
    </row>
    <row r="220" spans="2:6" ht="30" customHeight="1" x14ac:dyDescent="0.5">
      <c r="B220" s="121" t="s">
        <v>183</v>
      </c>
      <c r="C220" s="122" t="s">
        <v>65</v>
      </c>
      <c r="D220" s="122" t="s">
        <v>74</v>
      </c>
      <c r="E220" s="123">
        <v>0</v>
      </c>
      <c r="F220" s="124">
        <v>0</v>
      </c>
    </row>
    <row r="221" spans="2:6" ht="30" customHeight="1" x14ac:dyDescent="0.5">
      <c r="B221" s="121" t="s">
        <v>183</v>
      </c>
      <c r="C221" s="122" t="s">
        <v>65</v>
      </c>
      <c r="D221" s="122" t="s">
        <v>75</v>
      </c>
      <c r="E221" s="123">
        <v>0</v>
      </c>
      <c r="F221" s="124">
        <v>0</v>
      </c>
    </row>
    <row r="222" spans="2:6" ht="30" customHeight="1" x14ac:dyDescent="0.5">
      <c r="B222" s="121" t="s">
        <v>183</v>
      </c>
      <c r="C222" s="122" t="s">
        <v>65</v>
      </c>
      <c r="D222" s="122" t="s">
        <v>76</v>
      </c>
      <c r="E222" s="123">
        <v>0</v>
      </c>
      <c r="F222" s="124">
        <v>0</v>
      </c>
    </row>
    <row r="223" spans="2:6" ht="30" customHeight="1" x14ac:dyDescent="0.5">
      <c r="B223" s="121" t="s">
        <v>183</v>
      </c>
      <c r="C223" s="122" t="s">
        <v>65</v>
      </c>
      <c r="D223" s="122" t="s">
        <v>77</v>
      </c>
      <c r="E223" s="123">
        <v>0</v>
      </c>
      <c r="F223" s="124">
        <v>0</v>
      </c>
    </row>
    <row r="224" spans="2:6" ht="30" customHeight="1" x14ac:dyDescent="0.5">
      <c r="B224" s="121" t="s">
        <v>183</v>
      </c>
      <c r="C224" s="122" t="s">
        <v>65</v>
      </c>
      <c r="D224" s="122" t="s">
        <v>78</v>
      </c>
      <c r="E224" s="123">
        <v>0</v>
      </c>
      <c r="F224" s="124">
        <v>0</v>
      </c>
    </row>
    <row r="225" spans="2:6" ht="30" customHeight="1" x14ac:dyDescent="0.5">
      <c r="B225" s="121" t="s">
        <v>183</v>
      </c>
      <c r="C225" s="122" t="s">
        <v>65</v>
      </c>
      <c r="D225" s="122" t="s">
        <v>79</v>
      </c>
      <c r="E225" s="123">
        <v>0</v>
      </c>
      <c r="F225" s="124">
        <v>0</v>
      </c>
    </row>
    <row r="226" spans="2:6" ht="30" customHeight="1" x14ac:dyDescent="0.5">
      <c r="B226" s="121" t="s">
        <v>183</v>
      </c>
      <c r="C226" s="122" t="s">
        <v>65</v>
      </c>
      <c r="D226" s="122" t="s">
        <v>80</v>
      </c>
      <c r="E226" s="123">
        <v>0</v>
      </c>
      <c r="F226" s="124">
        <v>0</v>
      </c>
    </row>
    <row r="227" spans="2:6" ht="30" customHeight="1" x14ac:dyDescent="0.5">
      <c r="B227" s="121" t="s">
        <v>183</v>
      </c>
      <c r="C227" s="122" t="s">
        <v>65</v>
      </c>
      <c r="D227" s="122" t="s">
        <v>81</v>
      </c>
      <c r="E227" s="123">
        <v>0</v>
      </c>
      <c r="F227" s="124">
        <v>0</v>
      </c>
    </row>
    <row r="228" spans="2:6" ht="30" customHeight="1" x14ac:dyDescent="0.5">
      <c r="B228" s="121" t="s">
        <v>183</v>
      </c>
      <c r="C228" s="122" t="s">
        <v>65</v>
      </c>
      <c r="D228" s="122" t="s">
        <v>83</v>
      </c>
      <c r="E228" s="123">
        <v>0</v>
      </c>
      <c r="F228" s="124">
        <v>0</v>
      </c>
    </row>
    <row r="229" spans="2:6" ht="30" customHeight="1" x14ac:dyDescent="0.5">
      <c r="B229" s="121" t="s">
        <v>183</v>
      </c>
      <c r="C229" s="122" t="s">
        <v>65</v>
      </c>
      <c r="D229" s="122" t="s">
        <v>85</v>
      </c>
      <c r="E229" s="123">
        <v>0</v>
      </c>
      <c r="F229" s="124">
        <v>0</v>
      </c>
    </row>
    <row r="230" spans="2:6" ht="30" customHeight="1" x14ac:dyDescent="0.5">
      <c r="B230" s="121" t="s">
        <v>183</v>
      </c>
      <c r="C230" s="122" t="s">
        <v>65</v>
      </c>
      <c r="D230" s="122" t="s">
        <v>87</v>
      </c>
      <c r="E230" s="123">
        <v>0</v>
      </c>
      <c r="F230" s="124">
        <v>0</v>
      </c>
    </row>
    <row r="231" spans="2:6" ht="30" customHeight="1" x14ac:dyDescent="0.5">
      <c r="B231" s="121" t="s">
        <v>183</v>
      </c>
      <c r="C231" s="122" t="s">
        <v>65</v>
      </c>
      <c r="D231" s="122" t="s">
        <v>89</v>
      </c>
      <c r="E231" s="123">
        <v>0</v>
      </c>
      <c r="F231" s="124">
        <v>0</v>
      </c>
    </row>
    <row r="232" spans="2:6" ht="30" customHeight="1" x14ac:dyDescent="0.5">
      <c r="B232" s="121" t="s">
        <v>183</v>
      </c>
      <c r="C232" s="122" t="s">
        <v>65</v>
      </c>
      <c r="D232" s="122" t="s">
        <v>91</v>
      </c>
      <c r="E232" s="123">
        <v>0</v>
      </c>
      <c r="F232" s="124">
        <v>0</v>
      </c>
    </row>
    <row r="233" spans="2:6" ht="30" customHeight="1" x14ac:dyDescent="0.5">
      <c r="B233" s="121" t="s">
        <v>183</v>
      </c>
      <c r="C233" s="122" t="s">
        <v>65</v>
      </c>
      <c r="D233" s="122" t="s">
        <v>92</v>
      </c>
      <c r="E233" s="123">
        <v>0</v>
      </c>
      <c r="F233" s="124">
        <v>0</v>
      </c>
    </row>
    <row r="234" spans="2:6" ht="30" customHeight="1" x14ac:dyDescent="0.5">
      <c r="B234" s="121" t="s">
        <v>183</v>
      </c>
      <c r="C234" s="122" t="s">
        <v>65</v>
      </c>
      <c r="D234" s="122" t="s">
        <v>93</v>
      </c>
      <c r="E234" s="123">
        <v>0</v>
      </c>
      <c r="F234" s="124">
        <v>0</v>
      </c>
    </row>
    <row r="235" spans="2:6" ht="30" customHeight="1" x14ac:dyDescent="0.5">
      <c r="B235" s="121" t="s">
        <v>183</v>
      </c>
      <c r="C235" s="122" t="s">
        <v>65</v>
      </c>
      <c r="D235" s="122" t="s">
        <v>94</v>
      </c>
      <c r="E235" s="123">
        <v>0</v>
      </c>
      <c r="F235" s="124">
        <v>0</v>
      </c>
    </row>
    <row r="236" spans="2:6" ht="30" customHeight="1" x14ac:dyDescent="0.5">
      <c r="B236" s="121" t="s">
        <v>183</v>
      </c>
      <c r="C236" s="122" t="s">
        <v>65</v>
      </c>
      <c r="D236" s="122" t="s">
        <v>95</v>
      </c>
      <c r="E236" s="123">
        <v>0</v>
      </c>
      <c r="F236" s="124">
        <v>0</v>
      </c>
    </row>
    <row r="237" spans="2:6" ht="30" customHeight="1" x14ac:dyDescent="0.5">
      <c r="B237" s="121" t="s">
        <v>183</v>
      </c>
      <c r="C237" s="122" t="s">
        <v>65</v>
      </c>
      <c r="D237" s="122" t="s">
        <v>96</v>
      </c>
      <c r="E237" s="123">
        <v>0</v>
      </c>
      <c r="F237" s="124">
        <v>0</v>
      </c>
    </row>
    <row r="238" spans="2:6" ht="30" customHeight="1" x14ac:dyDescent="0.5">
      <c r="B238" s="121" t="s">
        <v>183</v>
      </c>
      <c r="C238" s="122" t="s">
        <v>65</v>
      </c>
      <c r="D238" s="122" t="s">
        <v>97</v>
      </c>
      <c r="E238" s="123">
        <v>0</v>
      </c>
      <c r="F238" s="124">
        <v>0</v>
      </c>
    </row>
    <row r="239" spans="2:6" ht="30" customHeight="1" x14ac:dyDescent="0.5">
      <c r="B239" s="121" t="s">
        <v>183</v>
      </c>
      <c r="C239" s="122" t="s">
        <v>65</v>
      </c>
      <c r="D239" s="122" t="s">
        <v>98</v>
      </c>
      <c r="E239" s="123">
        <v>0.01</v>
      </c>
      <c r="F239" s="124">
        <v>0.01</v>
      </c>
    </row>
    <row r="240" spans="2:6" ht="30" customHeight="1" x14ac:dyDescent="0.5">
      <c r="B240" s="121" t="s">
        <v>183</v>
      </c>
      <c r="C240" s="122" t="s">
        <v>65</v>
      </c>
      <c r="D240" s="122" t="s">
        <v>99</v>
      </c>
      <c r="E240" s="123">
        <v>0</v>
      </c>
      <c r="F240" s="124">
        <v>0</v>
      </c>
    </row>
    <row r="241" spans="2:6" ht="30" customHeight="1" x14ac:dyDescent="0.5">
      <c r="B241" s="121" t="s">
        <v>183</v>
      </c>
      <c r="C241" s="122" t="s">
        <v>65</v>
      </c>
      <c r="D241" s="122" t="s">
        <v>100</v>
      </c>
      <c r="E241" s="123">
        <v>0</v>
      </c>
      <c r="F241" s="124">
        <v>0</v>
      </c>
    </row>
    <row r="242" spans="2:6" ht="30" customHeight="1" x14ac:dyDescent="0.5">
      <c r="B242" s="121" t="s">
        <v>183</v>
      </c>
      <c r="C242" s="122" t="s">
        <v>65</v>
      </c>
      <c r="D242" s="122" t="s">
        <v>101</v>
      </c>
      <c r="E242" s="123">
        <v>0</v>
      </c>
      <c r="F242" s="124">
        <v>0</v>
      </c>
    </row>
    <row r="243" spans="2:6" ht="30" customHeight="1" x14ac:dyDescent="0.5">
      <c r="B243" s="121" t="s">
        <v>183</v>
      </c>
      <c r="C243" s="122" t="s">
        <v>65</v>
      </c>
      <c r="D243" s="122" t="s">
        <v>102</v>
      </c>
      <c r="E243" s="123">
        <v>0</v>
      </c>
      <c r="F243" s="124">
        <v>0</v>
      </c>
    </row>
    <row r="244" spans="2:6" ht="30" customHeight="1" x14ac:dyDescent="0.5">
      <c r="B244" s="121" t="s">
        <v>183</v>
      </c>
      <c r="C244" s="122" t="s">
        <v>65</v>
      </c>
      <c r="D244" s="122" t="s">
        <v>103</v>
      </c>
      <c r="E244" s="123">
        <v>0</v>
      </c>
      <c r="F244" s="124">
        <v>0</v>
      </c>
    </row>
    <row r="245" spans="2:6" ht="30" customHeight="1" x14ac:dyDescent="0.5">
      <c r="B245" s="121" t="s">
        <v>183</v>
      </c>
      <c r="C245" s="122" t="s">
        <v>65</v>
      </c>
      <c r="D245" s="122" t="s">
        <v>104</v>
      </c>
      <c r="E245" s="123">
        <v>0</v>
      </c>
      <c r="F245" s="124">
        <v>0</v>
      </c>
    </row>
    <row r="246" spans="2:6" ht="30" customHeight="1" x14ac:dyDescent="0.5">
      <c r="B246" s="121" t="s">
        <v>183</v>
      </c>
      <c r="C246" s="122" t="s">
        <v>105</v>
      </c>
      <c r="D246" s="122" t="s">
        <v>66</v>
      </c>
      <c r="E246" s="123">
        <v>0.94</v>
      </c>
      <c r="F246" s="124">
        <v>5.33</v>
      </c>
    </row>
    <row r="247" spans="2:6" ht="30" customHeight="1" x14ac:dyDescent="0.5">
      <c r="B247" s="121" t="s">
        <v>183</v>
      </c>
      <c r="C247" s="122" t="s">
        <v>105</v>
      </c>
      <c r="D247" s="122" t="s">
        <v>67</v>
      </c>
      <c r="E247" s="123">
        <v>4.1399999999999997</v>
      </c>
      <c r="F247" s="124">
        <v>29.18</v>
      </c>
    </row>
    <row r="248" spans="2:6" ht="30" customHeight="1" x14ac:dyDescent="0.5">
      <c r="B248" s="121" t="s">
        <v>183</v>
      </c>
      <c r="C248" s="122" t="s">
        <v>105</v>
      </c>
      <c r="D248" s="122" t="s">
        <v>68</v>
      </c>
      <c r="E248" s="123">
        <v>0</v>
      </c>
      <c r="F248" s="124">
        <v>0</v>
      </c>
    </row>
    <row r="249" spans="2:6" ht="30" customHeight="1" x14ac:dyDescent="0.5">
      <c r="B249" s="121" t="s">
        <v>183</v>
      </c>
      <c r="C249" s="122" t="s">
        <v>105</v>
      </c>
      <c r="D249" s="122" t="s">
        <v>69</v>
      </c>
      <c r="E249" s="123">
        <v>0</v>
      </c>
      <c r="F249" s="124">
        <v>0</v>
      </c>
    </row>
    <row r="250" spans="2:6" ht="30" customHeight="1" x14ac:dyDescent="0.5">
      <c r="B250" s="121" t="s">
        <v>183</v>
      </c>
      <c r="C250" s="122" t="s">
        <v>105</v>
      </c>
      <c r="D250" s="122" t="s">
        <v>70</v>
      </c>
      <c r="E250" s="123">
        <v>0</v>
      </c>
      <c r="F250" s="124">
        <v>0</v>
      </c>
    </row>
    <row r="251" spans="2:6" ht="30" customHeight="1" x14ac:dyDescent="0.5">
      <c r="B251" s="121" t="s">
        <v>183</v>
      </c>
      <c r="C251" s="122" t="s">
        <v>105</v>
      </c>
      <c r="D251" s="122" t="s">
        <v>71</v>
      </c>
      <c r="E251" s="123">
        <v>0</v>
      </c>
      <c r="F251" s="124">
        <v>0</v>
      </c>
    </row>
    <row r="252" spans="2:6" ht="30" customHeight="1" x14ac:dyDescent="0.5">
      <c r="B252" s="121" t="s">
        <v>183</v>
      </c>
      <c r="C252" s="122" t="s">
        <v>105</v>
      </c>
      <c r="D252" s="122" t="s">
        <v>72</v>
      </c>
      <c r="E252" s="123">
        <v>0</v>
      </c>
      <c r="F252" s="124">
        <v>0</v>
      </c>
    </row>
    <row r="253" spans="2:6" ht="30" customHeight="1" x14ac:dyDescent="0.5">
      <c r="B253" s="121" t="s">
        <v>183</v>
      </c>
      <c r="C253" s="122" t="s">
        <v>105</v>
      </c>
      <c r="D253" s="122" t="s">
        <v>73</v>
      </c>
      <c r="E253" s="123">
        <v>0</v>
      </c>
      <c r="F253" s="124">
        <v>0</v>
      </c>
    </row>
    <row r="254" spans="2:6" ht="30" customHeight="1" x14ac:dyDescent="0.5">
      <c r="B254" s="121" t="s">
        <v>183</v>
      </c>
      <c r="C254" s="122" t="s">
        <v>105</v>
      </c>
      <c r="D254" s="122" t="s">
        <v>74</v>
      </c>
      <c r="E254" s="123">
        <v>0</v>
      </c>
      <c r="F254" s="124">
        <v>0</v>
      </c>
    </row>
    <row r="255" spans="2:6" ht="30" customHeight="1" x14ac:dyDescent="0.5">
      <c r="B255" s="121" t="s">
        <v>183</v>
      </c>
      <c r="C255" s="122" t="s">
        <v>105</v>
      </c>
      <c r="D255" s="122" t="s">
        <v>75</v>
      </c>
      <c r="E255" s="123">
        <v>0</v>
      </c>
      <c r="F255" s="124">
        <v>0</v>
      </c>
    </row>
    <row r="256" spans="2:6" ht="30" customHeight="1" x14ac:dyDescent="0.5">
      <c r="B256" s="121" t="s">
        <v>183</v>
      </c>
      <c r="C256" s="122" t="s">
        <v>105</v>
      </c>
      <c r="D256" s="122" t="s">
        <v>76</v>
      </c>
      <c r="E256" s="123">
        <v>0</v>
      </c>
      <c r="F256" s="124">
        <v>0</v>
      </c>
    </row>
    <row r="257" spans="2:6" ht="30" customHeight="1" x14ac:dyDescent="0.5">
      <c r="B257" s="121" t="s">
        <v>183</v>
      </c>
      <c r="C257" s="122" t="s">
        <v>105</v>
      </c>
      <c r="D257" s="122" t="s">
        <v>77</v>
      </c>
      <c r="E257" s="123">
        <v>0</v>
      </c>
      <c r="F257" s="124">
        <v>0</v>
      </c>
    </row>
    <row r="258" spans="2:6" ht="30" customHeight="1" x14ac:dyDescent="0.5">
      <c r="B258" s="121" t="s">
        <v>183</v>
      </c>
      <c r="C258" s="122" t="s">
        <v>105</v>
      </c>
      <c r="D258" s="122" t="s">
        <v>78</v>
      </c>
      <c r="E258" s="123">
        <v>0</v>
      </c>
      <c r="F258" s="124">
        <v>0</v>
      </c>
    </row>
    <row r="259" spans="2:6" ht="30" customHeight="1" x14ac:dyDescent="0.5">
      <c r="B259" s="121" t="s">
        <v>183</v>
      </c>
      <c r="C259" s="122" t="s">
        <v>105</v>
      </c>
      <c r="D259" s="122" t="s">
        <v>79</v>
      </c>
      <c r="E259" s="123">
        <v>0</v>
      </c>
      <c r="F259" s="124">
        <v>0</v>
      </c>
    </row>
    <row r="260" spans="2:6" ht="30" customHeight="1" x14ac:dyDescent="0.5">
      <c r="B260" s="121" t="s">
        <v>183</v>
      </c>
      <c r="C260" s="122" t="s">
        <v>105</v>
      </c>
      <c r="D260" s="122" t="s">
        <v>80</v>
      </c>
      <c r="E260" s="123">
        <v>0</v>
      </c>
      <c r="F260" s="124">
        <v>0</v>
      </c>
    </row>
    <row r="261" spans="2:6" ht="30" customHeight="1" x14ac:dyDescent="0.5">
      <c r="B261" s="121" t="s">
        <v>183</v>
      </c>
      <c r="C261" s="122" t="s">
        <v>105</v>
      </c>
      <c r="D261" s="122" t="s">
        <v>81</v>
      </c>
      <c r="E261" s="123">
        <v>0</v>
      </c>
      <c r="F261" s="124">
        <v>0</v>
      </c>
    </row>
    <row r="262" spans="2:6" ht="30" customHeight="1" x14ac:dyDescent="0.5">
      <c r="B262" s="121" t="s">
        <v>183</v>
      </c>
      <c r="C262" s="122" t="s">
        <v>105</v>
      </c>
      <c r="D262" s="122" t="s">
        <v>83</v>
      </c>
      <c r="E262" s="123">
        <v>0.05</v>
      </c>
      <c r="F262" s="124">
        <v>0.24</v>
      </c>
    </row>
    <row r="263" spans="2:6" ht="30" customHeight="1" x14ac:dyDescent="0.5">
      <c r="B263" s="121" t="s">
        <v>183</v>
      </c>
      <c r="C263" s="122" t="s">
        <v>105</v>
      </c>
      <c r="D263" s="122" t="s">
        <v>85</v>
      </c>
      <c r="E263" s="123">
        <v>0</v>
      </c>
      <c r="F263" s="124">
        <v>0</v>
      </c>
    </row>
    <row r="264" spans="2:6" ht="30" customHeight="1" x14ac:dyDescent="0.5">
      <c r="B264" s="121" t="s">
        <v>183</v>
      </c>
      <c r="C264" s="122" t="s">
        <v>105</v>
      </c>
      <c r="D264" s="122" t="s">
        <v>87</v>
      </c>
      <c r="E264" s="123">
        <v>0</v>
      </c>
      <c r="F264" s="124">
        <v>0</v>
      </c>
    </row>
    <row r="265" spans="2:6" ht="30" customHeight="1" x14ac:dyDescent="0.5">
      <c r="B265" s="121" t="s">
        <v>183</v>
      </c>
      <c r="C265" s="122" t="s">
        <v>105</v>
      </c>
      <c r="D265" s="122" t="s">
        <v>89</v>
      </c>
      <c r="E265" s="123">
        <v>0</v>
      </c>
      <c r="F265" s="124">
        <v>0</v>
      </c>
    </row>
    <row r="266" spans="2:6" ht="30" customHeight="1" x14ac:dyDescent="0.5">
      <c r="B266" s="121" t="s">
        <v>183</v>
      </c>
      <c r="C266" s="122" t="s">
        <v>105</v>
      </c>
      <c r="D266" s="122" t="s">
        <v>91</v>
      </c>
      <c r="E266" s="123">
        <v>0</v>
      </c>
      <c r="F266" s="124">
        <v>0</v>
      </c>
    </row>
    <row r="267" spans="2:6" ht="30" customHeight="1" x14ac:dyDescent="0.5">
      <c r="B267" s="121" t="s">
        <v>183</v>
      </c>
      <c r="C267" s="122" t="s">
        <v>105</v>
      </c>
      <c r="D267" s="122" t="s">
        <v>92</v>
      </c>
      <c r="E267" s="123">
        <v>0</v>
      </c>
      <c r="F267" s="124">
        <v>0</v>
      </c>
    </row>
    <row r="268" spans="2:6" ht="30" customHeight="1" x14ac:dyDescent="0.5">
      <c r="B268" s="121" t="s">
        <v>183</v>
      </c>
      <c r="C268" s="122" t="s">
        <v>105</v>
      </c>
      <c r="D268" s="122" t="s">
        <v>93</v>
      </c>
      <c r="E268" s="123">
        <v>0</v>
      </c>
      <c r="F268" s="124">
        <v>0</v>
      </c>
    </row>
    <row r="269" spans="2:6" ht="30" customHeight="1" x14ac:dyDescent="0.5">
      <c r="B269" s="121" t="s">
        <v>183</v>
      </c>
      <c r="C269" s="122" t="s">
        <v>105</v>
      </c>
      <c r="D269" s="122" t="s">
        <v>94</v>
      </c>
      <c r="E269" s="123">
        <v>0</v>
      </c>
      <c r="F269" s="124">
        <v>0</v>
      </c>
    </row>
    <row r="270" spans="2:6" ht="30" customHeight="1" x14ac:dyDescent="0.5">
      <c r="B270" s="121" t="s">
        <v>183</v>
      </c>
      <c r="C270" s="122" t="s">
        <v>105</v>
      </c>
      <c r="D270" s="122" t="s">
        <v>95</v>
      </c>
      <c r="E270" s="123">
        <v>0</v>
      </c>
      <c r="F270" s="124">
        <v>0</v>
      </c>
    </row>
    <row r="271" spans="2:6" ht="30" customHeight="1" x14ac:dyDescent="0.5">
      <c r="B271" s="121" t="s">
        <v>183</v>
      </c>
      <c r="C271" s="122" t="s">
        <v>105</v>
      </c>
      <c r="D271" s="122" t="s">
        <v>96</v>
      </c>
      <c r="E271" s="123">
        <v>0</v>
      </c>
      <c r="F271" s="124">
        <v>0</v>
      </c>
    </row>
    <row r="272" spans="2:6" ht="30" customHeight="1" x14ac:dyDescent="0.5">
      <c r="B272" s="121" t="s">
        <v>183</v>
      </c>
      <c r="C272" s="122" t="s">
        <v>105</v>
      </c>
      <c r="D272" s="122" t="s">
        <v>97</v>
      </c>
      <c r="E272" s="123">
        <v>0</v>
      </c>
      <c r="F272" s="124">
        <v>0</v>
      </c>
    </row>
    <row r="273" spans="2:6" ht="30" customHeight="1" x14ac:dyDescent="0.5">
      <c r="B273" s="121" t="s">
        <v>183</v>
      </c>
      <c r="C273" s="122" t="s">
        <v>105</v>
      </c>
      <c r="D273" s="122" t="s">
        <v>98</v>
      </c>
      <c r="E273" s="123">
        <v>0</v>
      </c>
      <c r="F273" s="124">
        <v>0</v>
      </c>
    </row>
    <row r="274" spans="2:6" ht="30" customHeight="1" x14ac:dyDescent="0.5">
      <c r="B274" s="121" t="s">
        <v>183</v>
      </c>
      <c r="C274" s="122" t="s">
        <v>105</v>
      </c>
      <c r="D274" s="122" t="s">
        <v>99</v>
      </c>
      <c r="E274" s="123">
        <v>0</v>
      </c>
      <c r="F274" s="124">
        <v>0</v>
      </c>
    </row>
    <row r="275" spans="2:6" ht="30" customHeight="1" x14ac:dyDescent="0.5">
      <c r="B275" s="121" t="s">
        <v>183</v>
      </c>
      <c r="C275" s="122" t="s">
        <v>105</v>
      </c>
      <c r="D275" s="122" t="s">
        <v>100</v>
      </c>
      <c r="E275" s="123">
        <v>0</v>
      </c>
      <c r="F275" s="124">
        <v>0</v>
      </c>
    </row>
    <row r="276" spans="2:6" ht="30" customHeight="1" x14ac:dyDescent="0.5">
      <c r="B276" s="121" t="s">
        <v>183</v>
      </c>
      <c r="C276" s="122" t="s">
        <v>105</v>
      </c>
      <c r="D276" s="122" t="s">
        <v>101</v>
      </c>
      <c r="E276" s="123">
        <v>0</v>
      </c>
      <c r="F276" s="124">
        <v>0</v>
      </c>
    </row>
    <row r="277" spans="2:6" ht="30" customHeight="1" x14ac:dyDescent="0.5">
      <c r="B277" s="121" t="s">
        <v>183</v>
      </c>
      <c r="C277" s="122" t="s">
        <v>105</v>
      </c>
      <c r="D277" s="122" t="s">
        <v>102</v>
      </c>
      <c r="E277" s="123">
        <v>0</v>
      </c>
      <c r="F277" s="124">
        <v>0</v>
      </c>
    </row>
    <row r="278" spans="2:6" ht="30" customHeight="1" x14ac:dyDescent="0.5">
      <c r="B278" s="121" t="s">
        <v>183</v>
      </c>
      <c r="C278" s="122" t="s">
        <v>105</v>
      </c>
      <c r="D278" s="122" t="s">
        <v>103</v>
      </c>
      <c r="E278" s="123">
        <v>0</v>
      </c>
      <c r="F278" s="124">
        <v>0</v>
      </c>
    </row>
    <row r="279" spans="2:6" ht="30" customHeight="1" x14ac:dyDescent="0.5">
      <c r="B279" s="121" t="s">
        <v>183</v>
      </c>
      <c r="C279" s="122" t="s">
        <v>105</v>
      </c>
      <c r="D279" s="122" t="s">
        <v>104</v>
      </c>
      <c r="E279" s="123">
        <v>0</v>
      </c>
      <c r="F279" s="124">
        <v>0</v>
      </c>
    </row>
    <row r="280" spans="2:6" ht="30" customHeight="1" x14ac:dyDescent="0.5">
      <c r="B280" s="121" t="s">
        <v>183</v>
      </c>
      <c r="C280" s="122" t="s">
        <v>106</v>
      </c>
      <c r="D280" s="122" t="s">
        <v>66</v>
      </c>
      <c r="E280" s="123">
        <v>0.22</v>
      </c>
      <c r="F280" s="124">
        <v>1.1599999999999999</v>
      </c>
    </row>
    <row r="281" spans="2:6" ht="30" customHeight="1" x14ac:dyDescent="0.5">
      <c r="B281" s="121" t="s">
        <v>183</v>
      </c>
      <c r="C281" s="122" t="s">
        <v>106</v>
      </c>
      <c r="D281" s="122" t="s">
        <v>67</v>
      </c>
      <c r="E281" s="123">
        <v>3.27</v>
      </c>
      <c r="F281" s="124">
        <v>30.04</v>
      </c>
    </row>
    <row r="282" spans="2:6" ht="30" customHeight="1" x14ac:dyDescent="0.5">
      <c r="B282" s="121" t="s">
        <v>183</v>
      </c>
      <c r="C282" s="122" t="s">
        <v>106</v>
      </c>
      <c r="D282" s="122" t="s">
        <v>68</v>
      </c>
      <c r="E282" s="123">
        <v>0</v>
      </c>
      <c r="F282" s="124">
        <v>0</v>
      </c>
    </row>
    <row r="283" spans="2:6" ht="30" customHeight="1" x14ac:dyDescent="0.5">
      <c r="B283" s="121" t="s">
        <v>183</v>
      </c>
      <c r="C283" s="122" t="s">
        <v>106</v>
      </c>
      <c r="D283" s="122" t="s">
        <v>69</v>
      </c>
      <c r="E283" s="123">
        <v>0</v>
      </c>
      <c r="F283" s="124">
        <v>0</v>
      </c>
    </row>
    <row r="284" spans="2:6" ht="30" customHeight="1" x14ac:dyDescent="0.5">
      <c r="B284" s="121" t="s">
        <v>183</v>
      </c>
      <c r="C284" s="122" t="s">
        <v>106</v>
      </c>
      <c r="D284" s="122" t="s">
        <v>70</v>
      </c>
      <c r="E284" s="123">
        <v>0</v>
      </c>
      <c r="F284" s="124">
        <v>0</v>
      </c>
    </row>
    <row r="285" spans="2:6" ht="30" customHeight="1" x14ac:dyDescent="0.5">
      <c r="B285" s="121" t="s">
        <v>183</v>
      </c>
      <c r="C285" s="122" t="s">
        <v>106</v>
      </c>
      <c r="D285" s="122" t="s">
        <v>71</v>
      </c>
      <c r="E285" s="123">
        <v>0</v>
      </c>
      <c r="F285" s="124">
        <v>0</v>
      </c>
    </row>
    <row r="286" spans="2:6" ht="30" customHeight="1" x14ac:dyDescent="0.5">
      <c r="B286" s="121" t="s">
        <v>183</v>
      </c>
      <c r="C286" s="122" t="s">
        <v>106</v>
      </c>
      <c r="D286" s="122" t="s">
        <v>72</v>
      </c>
      <c r="E286" s="123">
        <v>0</v>
      </c>
      <c r="F286" s="124">
        <v>0</v>
      </c>
    </row>
    <row r="287" spans="2:6" ht="30" customHeight="1" x14ac:dyDescent="0.5">
      <c r="B287" s="121" t="s">
        <v>183</v>
      </c>
      <c r="C287" s="122" t="s">
        <v>106</v>
      </c>
      <c r="D287" s="122" t="s">
        <v>73</v>
      </c>
      <c r="E287" s="123">
        <v>0</v>
      </c>
      <c r="F287" s="124">
        <v>0</v>
      </c>
    </row>
    <row r="288" spans="2:6" ht="30" customHeight="1" x14ac:dyDescent="0.5">
      <c r="B288" s="121" t="s">
        <v>183</v>
      </c>
      <c r="C288" s="122" t="s">
        <v>106</v>
      </c>
      <c r="D288" s="122" t="s">
        <v>74</v>
      </c>
      <c r="E288" s="123">
        <v>0</v>
      </c>
      <c r="F288" s="124">
        <v>0</v>
      </c>
    </row>
    <row r="289" spans="2:6" ht="30" customHeight="1" x14ac:dyDescent="0.5">
      <c r="B289" s="121" t="s">
        <v>183</v>
      </c>
      <c r="C289" s="122" t="s">
        <v>106</v>
      </c>
      <c r="D289" s="122" t="s">
        <v>75</v>
      </c>
      <c r="E289" s="123">
        <v>0</v>
      </c>
      <c r="F289" s="124">
        <v>0</v>
      </c>
    </row>
    <row r="290" spans="2:6" ht="30" customHeight="1" x14ac:dyDescent="0.5">
      <c r="B290" s="121" t="s">
        <v>183</v>
      </c>
      <c r="C290" s="122" t="s">
        <v>106</v>
      </c>
      <c r="D290" s="122" t="s">
        <v>76</v>
      </c>
      <c r="E290" s="123">
        <v>0</v>
      </c>
      <c r="F290" s="124">
        <v>0</v>
      </c>
    </row>
    <row r="291" spans="2:6" ht="30" customHeight="1" x14ac:dyDescent="0.5">
      <c r="B291" s="121" t="s">
        <v>183</v>
      </c>
      <c r="C291" s="122" t="s">
        <v>106</v>
      </c>
      <c r="D291" s="122" t="s">
        <v>77</v>
      </c>
      <c r="E291" s="123">
        <v>0</v>
      </c>
      <c r="F291" s="124">
        <v>0</v>
      </c>
    </row>
    <row r="292" spans="2:6" ht="30" customHeight="1" x14ac:dyDescent="0.5">
      <c r="B292" s="121" t="s">
        <v>183</v>
      </c>
      <c r="C292" s="122" t="s">
        <v>106</v>
      </c>
      <c r="D292" s="122" t="s">
        <v>78</v>
      </c>
      <c r="E292" s="123">
        <v>0</v>
      </c>
      <c r="F292" s="124">
        <v>0</v>
      </c>
    </row>
    <row r="293" spans="2:6" ht="30" customHeight="1" x14ac:dyDescent="0.5">
      <c r="B293" s="121" t="s">
        <v>183</v>
      </c>
      <c r="C293" s="122" t="s">
        <v>106</v>
      </c>
      <c r="D293" s="122" t="s">
        <v>79</v>
      </c>
      <c r="E293" s="123">
        <v>0</v>
      </c>
      <c r="F293" s="124">
        <v>0</v>
      </c>
    </row>
    <row r="294" spans="2:6" ht="30" customHeight="1" x14ac:dyDescent="0.5">
      <c r="B294" s="121" t="s">
        <v>183</v>
      </c>
      <c r="C294" s="122" t="s">
        <v>106</v>
      </c>
      <c r="D294" s="122" t="s">
        <v>80</v>
      </c>
      <c r="E294" s="123">
        <v>0</v>
      </c>
      <c r="F294" s="124">
        <v>0</v>
      </c>
    </row>
    <row r="295" spans="2:6" ht="30" customHeight="1" x14ac:dyDescent="0.5">
      <c r="B295" s="121" t="s">
        <v>183</v>
      </c>
      <c r="C295" s="122" t="s">
        <v>106</v>
      </c>
      <c r="D295" s="122" t="s">
        <v>81</v>
      </c>
      <c r="E295" s="123">
        <v>0</v>
      </c>
      <c r="F295" s="124">
        <v>0</v>
      </c>
    </row>
    <row r="296" spans="2:6" ht="30" customHeight="1" x14ac:dyDescent="0.5">
      <c r="B296" s="121" t="s">
        <v>183</v>
      </c>
      <c r="C296" s="122" t="s">
        <v>106</v>
      </c>
      <c r="D296" s="122" t="s">
        <v>83</v>
      </c>
      <c r="E296" s="123">
        <v>0.02</v>
      </c>
      <c r="F296" s="124">
        <v>0.09</v>
      </c>
    </row>
    <row r="297" spans="2:6" ht="30" customHeight="1" x14ac:dyDescent="0.5">
      <c r="B297" s="121" t="s">
        <v>183</v>
      </c>
      <c r="C297" s="122" t="s">
        <v>106</v>
      </c>
      <c r="D297" s="122" t="s">
        <v>85</v>
      </c>
      <c r="E297" s="123">
        <v>0</v>
      </c>
      <c r="F297" s="124">
        <v>0</v>
      </c>
    </row>
    <row r="298" spans="2:6" ht="30" customHeight="1" x14ac:dyDescent="0.5">
      <c r="B298" s="121" t="s">
        <v>183</v>
      </c>
      <c r="C298" s="122" t="s">
        <v>106</v>
      </c>
      <c r="D298" s="122" t="s">
        <v>87</v>
      </c>
      <c r="E298" s="123">
        <v>0</v>
      </c>
      <c r="F298" s="124">
        <v>0</v>
      </c>
    </row>
    <row r="299" spans="2:6" ht="30" customHeight="1" x14ac:dyDescent="0.5">
      <c r="B299" s="121" t="s">
        <v>183</v>
      </c>
      <c r="C299" s="122" t="s">
        <v>106</v>
      </c>
      <c r="D299" s="122" t="s">
        <v>89</v>
      </c>
      <c r="E299" s="123">
        <v>0</v>
      </c>
      <c r="F299" s="124">
        <v>0</v>
      </c>
    </row>
    <row r="300" spans="2:6" ht="30" customHeight="1" x14ac:dyDescent="0.5">
      <c r="B300" s="121" t="s">
        <v>183</v>
      </c>
      <c r="C300" s="122" t="s">
        <v>106</v>
      </c>
      <c r="D300" s="122" t="s">
        <v>91</v>
      </c>
      <c r="E300" s="123">
        <v>0</v>
      </c>
      <c r="F300" s="124">
        <v>0</v>
      </c>
    </row>
    <row r="301" spans="2:6" ht="30" customHeight="1" x14ac:dyDescent="0.5">
      <c r="B301" s="121" t="s">
        <v>183</v>
      </c>
      <c r="C301" s="122" t="s">
        <v>106</v>
      </c>
      <c r="D301" s="122" t="s">
        <v>92</v>
      </c>
      <c r="E301" s="123">
        <v>0.04</v>
      </c>
      <c r="F301" s="124">
        <v>0.2</v>
      </c>
    </row>
    <row r="302" spans="2:6" ht="30" customHeight="1" x14ac:dyDescent="0.5">
      <c r="B302" s="121" t="s">
        <v>183</v>
      </c>
      <c r="C302" s="122" t="s">
        <v>106</v>
      </c>
      <c r="D302" s="122" t="s">
        <v>93</v>
      </c>
      <c r="E302" s="123">
        <v>0</v>
      </c>
      <c r="F302" s="124">
        <v>0</v>
      </c>
    </row>
    <row r="303" spans="2:6" ht="30" customHeight="1" x14ac:dyDescent="0.5">
      <c r="B303" s="121" t="s">
        <v>183</v>
      </c>
      <c r="C303" s="122" t="s">
        <v>106</v>
      </c>
      <c r="D303" s="122" t="s">
        <v>94</v>
      </c>
      <c r="E303" s="123">
        <v>0</v>
      </c>
      <c r="F303" s="124">
        <v>0</v>
      </c>
    </row>
    <row r="304" spans="2:6" ht="30" customHeight="1" x14ac:dyDescent="0.5">
      <c r="B304" s="121" t="s">
        <v>183</v>
      </c>
      <c r="C304" s="122" t="s">
        <v>106</v>
      </c>
      <c r="D304" s="122" t="s">
        <v>95</v>
      </c>
      <c r="E304" s="123">
        <v>0</v>
      </c>
      <c r="F304" s="124">
        <v>0</v>
      </c>
    </row>
    <row r="305" spans="2:6" ht="30" customHeight="1" x14ac:dyDescent="0.5">
      <c r="B305" s="121" t="s">
        <v>183</v>
      </c>
      <c r="C305" s="122" t="s">
        <v>106</v>
      </c>
      <c r="D305" s="122" t="s">
        <v>96</v>
      </c>
      <c r="E305" s="123">
        <v>0</v>
      </c>
      <c r="F305" s="124">
        <v>0</v>
      </c>
    </row>
    <row r="306" spans="2:6" ht="30" customHeight="1" x14ac:dyDescent="0.5">
      <c r="B306" s="121" t="s">
        <v>183</v>
      </c>
      <c r="C306" s="122" t="s">
        <v>106</v>
      </c>
      <c r="D306" s="122" t="s">
        <v>97</v>
      </c>
      <c r="E306" s="123">
        <v>0</v>
      </c>
      <c r="F306" s="124">
        <v>0</v>
      </c>
    </row>
    <row r="307" spans="2:6" ht="30" customHeight="1" x14ac:dyDescent="0.5">
      <c r="B307" s="121" t="s">
        <v>183</v>
      </c>
      <c r="C307" s="122" t="s">
        <v>106</v>
      </c>
      <c r="D307" s="122" t="s">
        <v>98</v>
      </c>
      <c r="E307" s="123">
        <v>0</v>
      </c>
      <c r="F307" s="124">
        <v>0</v>
      </c>
    </row>
    <row r="308" spans="2:6" ht="30" customHeight="1" x14ac:dyDescent="0.5">
      <c r="B308" s="121" t="s">
        <v>183</v>
      </c>
      <c r="C308" s="122" t="s">
        <v>106</v>
      </c>
      <c r="D308" s="122" t="s">
        <v>99</v>
      </c>
      <c r="E308" s="123">
        <v>0</v>
      </c>
      <c r="F308" s="124">
        <v>0</v>
      </c>
    </row>
    <row r="309" spans="2:6" ht="30" customHeight="1" x14ac:dyDescent="0.5">
      <c r="B309" s="121" t="s">
        <v>183</v>
      </c>
      <c r="C309" s="122" t="s">
        <v>106</v>
      </c>
      <c r="D309" s="122" t="s">
        <v>100</v>
      </c>
      <c r="E309" s="123">
        <v>0</v>
      </c>
      <c r="F309" s="124">
        <v>0</v>
      </c>
    </row>
    <row r="310" spans="2:6" ht="30" customHeight="1" x14ac:dyDescent="0.5">
      <c r="B310" s="121" t="s">
        <v>183</v>
      </c>
      <c r="C310" s="122" t="s">
        <v>106</v>
      </c>
      <c r="D310" s="122" t="s">
        <v>101</v>
      </c>
      <c r="E310" s="123">
        <v>0</v>
      </c>
      <c r="F310" s="124">
        <v>0</v>
      </c>
    </row>
    <row r="311" spans="2:6" ht="30" customHeight="1" x14ac:dyDescent="0.5">
      <c r="B311" s="121" t="s">
        <v>183</v>
      </c>
      <c r="C311" s="122" t="s">
        <v>106</v>
      </c>
      <c r="D311" s="122" t="s">
        <v>102</v>
      </c>
      <c r="E311" s="123">
        <v>0</v>
      </c>
      <c r="F311" s="124">
        <v>0</v>
      </c>
    </row>
    <row r="312" spans="2:6" ht="30" customHeight="1" x14ac:dyDescent="0.5">
      <c r="B312" s="121" t="s">
        <v>183</v>
      </c>
      <c r="C312" s="122" t="s">
        <v>106</v>
      </c>
      <c r="D312" s="122" t="s">
        <v>103</v>
      </c>
      <c r="E312" s="123">
        <v>0</v>
      </c>
      <c r="F312" s="124">
        <v>0</v>
      </c>
    </row>
    <row r="313" spans="2:6" ht="30" customHeight="1" x14ac:dyDescent="0.5">
      <c r="B313" s="121" t="s">
        <v>183</v>
      </c>
      <c r="C313" s="122" t="s">
        <v>106</v>
      </c>
      <c r="D313" s="122" t="s">
        <v>104</v>
      </c>
      <c r="E313" s="123">
        <v>0</v>
      </c>
      <c r="F313" s="124">
        <v>0</v>
      </c>
    </row>
    <row r="314" spans="2:6" ht="30" customHeight="1" x14ac:dyDescent="0.5">
      <c r="B314" s="121" t="s">
        <v>184</v>
      </c>
      <c r="C314" s="122" t="s">
        <v>65</v>
      </c>
      <c r="D314" s="122" t="s">
        <v>66</v>
      </c>
      <c r="E314" s="123">
        <v>6.41</v>
      </c>
      <c r="F314" s="124">
        <v>67.13</v>
      </c>
    </row>
    <row r="315" spans="2:6" ht="30" customHeight="1" x14ac:dyDescent="0.5">
      <c r="B315" s="121" t="s">
        <v>184</v>
      </c>
      <c r="C315" s="122" t="s">
        <v>65</v>
      </c>
      <c r="D315" s="122" t="s">
        <v>67</v>
      </c>
      <c r="E315" s="123">
        <v>13.01</v>
      </c>
      <c r="F315" s="124">
        <v>113.87</v>
      </c>
    </row>
    <row r="316" spans="2:6" ht="30" customHeight="1" x14ac:dyDescent="0.5">
      <c r="B316" s="121" t="s">
        <v>184</v>
      </c>
      <c r="C316" s="122" t="s">
        <v>65</v>
      </c>
      <c r="D316" s="122" t="s">
        <v>68</v>
      </c>
      <c r="E316" s="123">
        <v>0</v>
      </c>
      <c r="F316" s="124">
        <v>0</v>
      </c>
    </row>
    <row r="317" spans="2:6" ht="30" customHeight="1" x14ac:dyDescent="0.5">
      <c r="B317" s="121" t="s">
        <v>184</v>
      </c>
      <c r="C317" s="122" t="s">
        <v>65</v>
      </c>
      <c r="D317" s="122" t="s">
        <v>69</v>
      </c>
      <c r="E317" s="123">
        <v>0</v>
      </c>
      <c r="F317" s="124">
        <v>0</v>
      </c>
    </row>
    <row r="318" spans="2:6" ht="30" customHeight="1" x14ac:dyDescent="0.5">
      <c r="B318" s="121" t="s">
        <v>184</v>
      </c>
      <c r="C318" s="122" t="s">
        <v>65</v>
      </c>
      <c r="D318" s="122" t="s">
        <v>70</v>
      </c>
      <c r="E318" s="123">
        <v>0</v>
      </c>
      <c r="F318" s="124">
        <v>0</v>
      </c>
    </row>
    <row r="319" spans="2:6" ht="30" customHeight="1" x14ac:dyDescent="0.5">
      <c r="B319" s="121" t="s">
        <v>184</v>
      </c>
      <c r="C319" s="122" t="s">
        <v>65</v>
      </c>
      <c r="D319" s="122" t="s">
        <v>71</v>
      </c>
      <c r="E319" s="123">
        <v>0</v>
      </c>
      <c r="F319" s="124">
        <v>0</v>
      </c>
    </row>
    <row r="320" spans="2:6" ht="30" customHeight="1" x14ac:dyDescent="0.5">
      <c r="B320" s="121" t="s">
        <v>184</v>
      </c>
      <c r="C320" s="122" t="s">
        <v>65</v>
      </c>
      <c r="D320" s="122" t="s">
        <v>72</v>
      </c>
      <c r="E320" s="123">
        <v>0</v>
      </c>
      <c r="F320" s="124">
        <v>0</v>
      </c>
    </row>
    <row r="321" spans="2:6" ht="30" customHeight="1" x14ac:dyDescent="0.5">
      <c r="B321" s="121" t="s">
        <v>184</v>
      </c>
      <c r="C321" s="122" t="s">
        <v>65</v>
      </c>
      <c r="D321" s="122" t="s">
        <v>73</v>
      </c>
      <c r="E321" s="123">
        <v>0</v>
      </c>
      <c r="F321" s="124">
        <v>0</v>
      </c>
    </row>
    <row r="322" spans="2:6" ht="30" customHeight="1" x14ac:dyDescent="0.5">
      <c r="B322" s="121" t="s">
        <v>184</v>
      </c>
      <c r="C322" s="122" t="s">
        <v>65</v>
      </c>
      <c r="D322" s="122" t="s">
        <v>74</v>
      </c>
      <c r="E322" s="123">
        <v>0</v>
      </c>
      <c r="F322" s="124">
        <v>0</v>
      </c>
    </row>
    <row r="323" spans="2:6" ht="30" customHeight="1" x14ac:dyDescent="0.5">
      <c r="B323" s="121" t="s">
        <v>184</v>
      </c>
      <c r="C323" s="122" t="s">
        <v>65</v>
      </c>
      <c r="D323" s="122" t="s">
        <v>75</v>
      </c>
      <c r="E323" s="123">
        <v>0</v>
      </c>
      <c r="F323" s="124">
        <v>0</v>
      </c>
    </row>
    <row r="324" spans="2:6" ht="30" customHeight="1" x14ac:dyDescent="0.5">
      <c r="B324" s="121" t="s">
        <v>184</v>
      </c>
      <c r="C324" s="122" t="s">
        <v>65</v>
      </c>
      <c r="D324" s="122" t="s">
        <v>76</v>
      </c>
      <c r="E324" s="123">
        <v>0</v>
      </c>
      <c r="F324" s="124">
        <v>0</v>
      </c>
    </row>
    <row r="325" spans="2:6" ht="30" customHeight="1" x14ac:dyDescent="0.5">
      <c r="B325" s="121" t="s">
        <v>184</v>
      </c>
      <c r="C325" s="122" t="s">
        <v>65</v>
      </c>
      <c r="D325" s="122" t="s">
        <v>77</v>
      </c>
      <c r="E325" s="123">
        <v>0</v>
      </c>
      <c r="F325" s="124">
        <v>0</v>
      </c>
    </row>
    <row r="326" spans="2:6" ht="30" customHeight="1" x14ac:dyDescent="0.5">
      <c r="B326" s="121" t="s">
        <v>184</v>
      </c>
      <c r="C326" s="122" t="s">
        <v>65</v>
      </c>
      <c r="D326" s="122" t="s">
        <v>78</v>
      </c>
      <c r="E326" s="123">
        <v>0.25</v>
      </c>
      <c r="F326" s="124">
        <v>1.93</v>
      </c>
    </row>
    <row r="327" spans="2:6" ht="30" customHeight="1" x14ac:dyDescent="0.5">
      <c r="B327" s="121" t="s">
        <v>184</v>
      </c>
      <c r="C327" s="122" t="s">
        <v>65</v>
      </c>
      <c r="D327" s="122" t="s">
        <v>79</v>
      </c>
      <c r="E327" s="123">
        <v>0</v>
      </c>
      <c r="F327" s="124">
        <v>0</v>
      </c>
    </row>
    <row r="328" spans="2:6" ht="30" customHeight="1" x14ac:dyDescent="0.5">
      <c r="B328" s="121" t="s">
        <v>184</v>
      </c>
      <c r="C328" s="122" t="s">
        <v>65</v>
      </c>
      <c r="D328" s="122" t="s">
        <v>80</v>
      </c>
      <c r="E328" s="123">
        <v>0</v>
      </c>
      <c r="F328" s="124">
        <v>0</v>
      </c>
    </row>
    <row r="329" spans="2:6" ht="30" customHeight="1" x14ac:dyDescent="0.5">
      <c r="B329" s="121" t="s">
        <v>184</v>
      </c>
      <c r="C329" s="122" t="s">
        <v>65</v>
      </c>
      <c r="D329" s="122" t="s">
        <v>81</v>
      </c>
      <c r="E329" s="123">
        <v>0</v>
      </c>
      <c r="F329" s="124">
        <v>0</v>
      </c>
    </row>
    <row r="330" spans="2:6" ht="30" customHeight="1" x14ac:dyDescent="0.5">
      <c r="B330" s="121" t="s">
        <v>184</v>
      </c>
      <c r="C330" s="122" t="s">
        <v>65</v>
      </c>
      <c r="D330" s="122" t="s">
        <v>83</v>
      </c>
      <c r="E330" s="123">
        <v>0</v>
      </c>
      <c r="F330" s="124">
        <v>0</v>
      </c>
    </row>
    <row r="331" spans="2:6" ht="30" customHeight="1" x14ac:dyDescent="0.5">
      <c r="B331" s="121" t="s">
        <v>184</v>
      </c>
      <c r="C331" s="122" t="s">
        <v>65</v>
      </c>
      <c r="D331" s="122" t="s">
        <v>85</v>
      </c>
      <c r="E331" s="123">
        <v>0</v>
      </c>
      <c r="F331" s="124">
        <v>0</v>
      </c>
    </row>
    <row r="332" spans="2:6" ht="30" customHeight="1" x14ac:dyDescent="0.5">
      <c r="B332" s="121" t="s">
        <v>184</v>
      </c>
      <c r="C332" s="122" t="s">
        <v>65</v>
      </c>
      <c r="D332" s="122" t="s">
        <v>87</v>
      </c>
      <c r="E332" s="123">
        <v>0</v>
      </c>
      <c r="F332" s="124">
        <v>0</v>
      </c>
    </row>
    <row r="333" spans="2:6" ht="30" customHeight="1" x14ac:dyDescent="0.5">
      <c r="B333" s="121" t="s">
        <v>184</v>
      </c>
      <c r="C333" s="122" t="s">
        <v>65</v>
      </c>
      <c r="D333" s="122" t="s">
        <v>89</v>
      </c>
      <c r="E333" s="123">
        <v>0</v>
      </c>
      <c r="F333" s="124">
        <v>0</v>
      </c>
    </row>
    <row r="334" spans="2:6" ht="30" customHeight="1" x14ac:dyDescent="0.5">
      <c r="B334" s="121" t="s">
        <v>184</v>
      </c>
      <c r="C334" s="122" t="s">
        <v>65</v>
      </c>
      <c r="D334" s="122" t="s">
        <v>91</v>
      </c>
      <c r="E334" s="123">
        <v>0</v>
      </c>
      <c r="F334" s="124">
        <v>0</v>
      </c>
    </row>
    <row r="335" spans="2:6" ht="30" customHeight="1" x14ac:dyDescent="0.5">
      <c r="B335" s="121" t="s">
        <v>184</v>
      </c>
      <c r="C335" s="122" t="s">
        <v>65</v>
      </c>
      <c r="D335" s="122" t="s">
        <v>92</v>
      </c>
      <c r="E335" s="123">
        <v>0</v>
      </c>
      <c r="F335" s="124">
        <v>0</v>
      </c>
    </row>
    <row r="336" spans="2:6" ht="30" customHeight="1" x14ac:dyDescent="0.5">
      <c r="B336" s="121" t="s">
        <v>184</v>
      </c>
      <c r="C336" s="122" t="s">
        <v>65</v>
      </c>
      <c r="D336" s="122" t="s">
        <v>93</v>
      </c>
      <c r="E336" s="123">
        <v>0</v>
      </c>
      <c r="F336" s="124">
        <v>0</v>
      </c>
    </row>
    <row r="337" spans="2:6" ht="30" customHeight="1" x14ac:dyDescent="0.5">
      <c r="B337" s="121" t="s">
        <v>184</v>
      </c>
      <c r="C337" s="122" t="s">
        <v>65</v>
      </c>
      <c r="D337" s="122" t="s">
        <v>94</v>
      </c>
      <c r="E337" s="123">
        <v>0</v>
      </c>
      <c r="F337" s="124">
        <v>0</v>
      </c>
    </row>
    <row r="338" spans="2:6" ht="30" customHeight="1" x14ac:dyDescent="0.5">
      <c r="B338" s="121" t="s">
        <v>184</v>
      </c>
      <c r="C338" s="122" t="s">
        <v>65</v>
      </c>
      <c r="D338" s="122" t="s">
        <v>95</v>
      </c>
      <c r="E338" s="123">
        <v>0</v>
      </c>
      <c r="F338" s="124">
        <v>0</v>
      </c>
    </row>
    <row r="339" spans="2:6" ht="30" customHeight="1" x14ac:dyDescent="0.5">
      <c r="B339" s="121" t="s">
        <v>184</v>
      </c>
      <c r="C339" s="122" t="s">
        <v>65</v>
      </c>
      <c r="D339" s="122" t="s">
        <v>96</v>
      </c>
      <c r="E339" s="123">
        <v>0</v>
      </c>
      <c r="F339" s="124">
        <v>0</v>
      </c>
    </row>
    <row r="340" spans="2:6" ht="30" customHeight="1" x14ac:dyDescent="0.5">
      <c r="B340" s="121" t="s">
        <v>184</v>
      </c>
      <c r="C340" s="122" t="s">
        <v>65</v>
      </c>
      <c r="D340" s="122" t="s">
        <v>97</v>
      </c>
      <c r="E340" s="123">
        <v>0</v>
      </c>
      <c r="F340" s="124">
        <v>0</v>
      </c>
    </row>
    <row r="341" spans="2:6" ht="30" customHeight="1" x14ac:dyDescent="0.5">
      <c r="B341" s="121" t="s">
        <v>184</v>
      </c>
      <c r="C341" s="122" t="s">
        <v>65</v>
      </c>
      <c r="D341" s="122" t="s">
        <v>98</v>
      </c>
      <c r="E341" s="123">
        <v>0.48</v>
      </c>
      <c r="F341" s="124">
        <v>4.22</v>
      </c>
    </row>
    <row r="342" spans="2:6" ht="30" customHeight="1" x14ac:dyDescent="0.5">
      <c r="B342" s="121" t="s">
        <v>184</v>
      </c>
      <c r="C342" s="122" t="s">
        <v>65</v>
      </c>
      <c r="D342" s="122" t="s">
        <v>99</v>
      </c>
      <c r="E342" s="123">
        <v>0</v>
      </c>
      <c r="F342" s="124">
        <v>0</v>
      </c>
    </row>
    <row r="343" spans="2:6" ht="30" customHeight="1" x14ac:dyDescent="0.5">
      <c r="B343" s="121" t="s">
        <v>184</v>
      </c>
      <c r="C343" s="122" t="s">
        <v>65</v>
      </c>
      <c r="D343" s="122" t="s">
        <v>100</v>
      </c>
      <c r="E343" s="123">
        <v>0</v>
      </c>
      <c r="F343" s="124">
        <v>0</v>
      </c>
    </row>
    <row r="344" spans="2:6" ht="30" customHeight="1" x14ac:dyDescent="0.5">
      <c r="B344" s="121" t="s">
        <v>184</v>
      </c>
      <c r="C344" s="122" t="s">
        <v>65</v>
      </c>
      <c r="D344" s="122" t="s">
        <v>101</v>
      </c>
      <c r="E344" s="123">
        <v>0</v>
      </c>
      <c r="F344" s="124">
        <v>0</v>
      </c>
    </row>
    <row r="345" spans="2:6" ht="30" customHeight="1" x14ac:dyDescent="0.5">
      <c r="B345" s="121" t="s">
        <v>184</v>
      </c>
      <c r="C345" s="122" t="s">
        <v>65</v>
      </c>
      <c r="D345" s="122" t="s">
        <v>102</v>
      </c>
      <c r="E345" s="123">
        <v>0</v>
      </c>
      <c r="F345" s="124">
        <v>0</v>
      </c>
    </row>
    <row r="346" spans="2:6" ht="30" customHeight="1" x14ac:dyDescent="0.5">
      <c r="B346" s="121" t="s">
        <v>184</v>
      </c>
      <c r="C346" s="122" t="s">
        <v>65</v>
      </c>
      <c r="D346" s="122" t="s">
        <v>103</v>
      </c>
      <c r="E346" s="123">
        <v>0</v>
      </c>
      <c r="F346" s="124">
        <v>0</v>
      </c>
    </row>
    <row r="347" spans="2:6" ht="30" customHeight="1" x14ac:dyDescent="0.5">
      <c r="B347" s="121" t="s">
        <v>184</v>
      </c>
      <c r="C347" s="122" t="s">
        <v>65</v>
      </c>
      <c r="D347" s="122" t="s">
        <v>104</v>
      </c>
      <c r="E347" s="123">
        <v>0.02</v>
      </c>
      <c r="F347" s="124">
        <v>0.11</v>
      </c>
    </row>
    <row r="348" spans="2:6" ht="30" customHeight="1" x14ac:dyDescent="0.5">
      <c r="B348" s="121" t="s">
        <v>184</v>
      </c>
      <c r="C348" s="122" t="s">
        <v>105</v>
      </c>
      <c r="D348" s="122" t="s">
        <v>66</v>
      </c>
      <c r="E348" s="123">
        <v>3.13</v>
      </c>
      <c r="F348" s="124">
        <v>26.65</v>
      </c>
    </row>
    <row r="349" spans="2:6" ht="30" customHeight="1" x14ac:dyDescent="0.5">
      <c r="B349" s="121" t="s">
        <v>184</v>
      </c>
      <c r="C349" s="122" t="s">
        <v>105</v>
      </c>
      <c r="D349" s="122" t="s">
        <v>67</v>
      </c>
      <c r="E349" s="123">
        <v>12.98</v>
      </c>
      <c r="F349" s="124">
        <v>106.94</v>
      </c>
    </row>
    <row r="350" spans="2:6" ht="30" customHeight="1" x14ac:dyDescent="0.5">
      <c r="B350" s="121" t="s">
        <v>184</v>
      </c>
      <c r="C350" s="122" t="s">
        <v>105</v>
      </c>
      <c r="D350" s="122" t="s">
        <v>68</v>
      </c>
      <c r="E350" s="123">
        <v>0</v>
      </c>
      <c r="F350" s="124">
        <v>0</v>
      </c>
    </row>
    <row r="351" spans="2:6" ht="30" customHeight="1" x14ac:dyDescent="0.5">
      <c r="B351" s="121" t="s">
        <v>184</v>
      </c>
      <c r="C351" s="122" t="s">
        <v>105</v>
      </c>
      <c r="D351" s="122" t="s">
        <v>69</v>
      </c>
      <c r="E351" s="123">
        <v>0</v>
      </c>
      <c r="F351" s="124">
        <v>0</v>
      </c>
    </row>
    <row r="352" spans="2:6" ht="30" customHeight="1" x14ac:dyDescent="0.5">
      <c r="B352" s="121" t="s">
        <v>184</v>
      </c>
      <c r="C352" s="122" t="s">
        <v>105</v>
      </c>
      <c r="D352" s="122" t="s">
        <v>70</v>
      </c>
      <c r="E352" s="123">
        <v>0</v>
      </c>
      <c r="F352" s="124">
        <v>0</v>
      </c>
    </row>
    <row r="353" spans="2:6" ht="30" customHeight="1" x14ac:dyDescent="0.5">
      <c r="B353" s="121" t="s">
        <v>184</v>
      </c>
      <c r="C353" s="122" t="s">
        <v>105</v>
      </c>
      <c r="D353" s="122" t="s">
        <v>71</v>
      </c>
      <c r="E353" s="123">
        <v>0</v>
      </c>
      <c r="F353" s="124">
        <v>0</v>
      </c>
    </row>
    <row r="354" spans="2:6" ht="30" customHeight="1" x14ac:dyDescent="0.5">
      <c r="B354" s="121" t="s">
        <v>184</v>
      </c>
      <c r="C354" s="122" t="s">
        <v>105</v>
      </c>
      <c r="D354" s="122" t="s">
        <v>72</v>
      </c>
      <c r="E354" s="123">
        <v>0</v>
      </c>
      <c r="F354" s="124">
        <v>0</v>
      </c>
    </row>
    <row r="355" spans="2:6" ht="30" customHeight="1" x14ac:dyDescent="0.5">
      <c r="B355" s="121" t="s">
        <v>184</v>
      </c>
      <c r="C355" s="122" t="s">
        <v>105</v>
      </c>
      <c r="D355" s="122" t="s">
        <v>73</v>
      </c>
      <c r="E355" s="123">
        <v>0</v>
      </c>
      <c r="F355" s="124">
        <v>0</v>
      </c>
    </row>
    <row r="356" spans="2:6" ht="30" customHeight="1" x14ac:dyDescent="0.5">
      <c r="B356" s="121" t="s">
        <v>184</v>
      </c>
      <c r="C356" s="122" t="s">
        <v>105</v>
      </c>
      <c r="D356" s="122" t="s">
        <v>74</v>
      </c>
      <c r="E356" s="123">
        <v>0</v>
      </c>
      <c r="F356" s="124">
        <v>0</v>
      </c>
    </row>
    <row r="357" spans="2:6" ht="30" customHeight="1" x14ac:dyDescent="0.5">
      <c r="B357" s="121" t="s">
        <v>184</v>
      </c>
      <c r="C357" s="122" t="s">
        <v>105</v>
      </c>
      <c r="D357" s="122" t="s">
        <v>75</v>
      </c>
      <c r="E357" s="123">
        <v>0</v>
      </c>
      <c r="F357" s="124">
        <v>0</v>
      </c>
    </row>
    <row r="358" spans="2:6" ht="30" customHeight="1" x14ac:dyDescent="0.5">
      <c r="B358" s="121" t="s">
        <v>184</v>
      </c>
      <c r="C358" s="122" t="s">
        <v>105</v>
      </c>
      <c r="D358" s="122" t="s">
        <v>76</v>
      </c>
      <c r="E358" s="123">
        <v>0</v>
      </c>
      <c r="F358" s="124">
        <v>0</v>
      </c>
    </row>
    <row r="359" spans="2:6" ht="30" customHeight="1" x14ac:dyDescent="0.5">
      <c r="B359" s="121" t="s">
        <v>184</v>
      </c>
      <c r="C359" s="122" t="s">
        <v>105</v>
      </c>
      <c r="D359" s="122" t="s">
        <v>77</v>
      </c>
      <c r="E359" s="123">
        <v>0</v>
      </c>
      <c r="F359" s="124">
        <v>0</v>
      </c>
    </row>
    <row r="360" spans="2:6" ht="30" customHeight="1" x14ac:dyDescent="0.5">
      <c r="B360" s="121" t="s">
        <v>184</v>
      </c>
      <c r="C360" s="122" t="s">
        <v>105</v>
      </c>
      <c r="D360" s="122" t="s">
        <v>78</v>
      </c>
      <c r="E360" s="123">
        <v>0</v>
      </c>
      <c r="F360" s="124">
        <v>0</v>
      </c>
    </row>
    <row r="361" spans="2:6" ht="30" customHeight="1" x14ac:dyDescent="0.5">
      <c r="B361" s="121" t="s">
        <v>184</v>
      </c>
      <c r="C361" s="122" t="s">
        <v>105</v>
      </c>
      <c r="D361" s="122" t="s">
        <v>79</v>
      </c>
      <c r="E361" s="123">
        <v>0</v>
      </c>
      <c r="F361" s="124">
        <v>0</v>
      </c>
    </row>
    <row r="362" spans="2:6" ht="30" customHeight="1" x14ac:dyDescent="0.5">
      <c r="B362" s="121" t="s">
        <v>184</v>
      </c>
      <c r="C362" s="122" t="s">
        <v>105</v>
      </c>
      <c r="D362" s="122" t="s">
        <v>80</v>
      </c>
      <c r="E362" s="123">
        <v>0</v>
      </c>
      <c r="F362" s="124">
        <v>0</v>
      </c>
    </row>
    <row r="363" spans="2:6" ht="30" customHeight="1" x14ac:dyDescent="0.5">
      <c r="B363" s="121" t="s">
        <v>184</v>
      </c>
      <c r="C363" s="122" t="s">
        <v>105</v>
      </c>
      <c r="D363" s="122" t="s">
        <v>81</v>
      </c>
      <c r="E363" s="123">
        <v>0</v>
      </c>
      <c r="F363" s="124">
        <v>0</v>
      </c>
    </row>
    <row r="364" spans="2:6" ht="30" customHeight="1" x14ac:dyDescent="0.5">
      <c r="B364" s="121" t="s">
        <v>184</v>
      </c>
      <c r="C364" s="122" t="s">
        <v>105</v>
      </c>
      <c r="D364" s="122" t="s">
        <v>83</v>
      </c>
      <c r="E364" s="123">
        <v>0.21</v>
      </c>
      <c r="F364" s="124">
        <v>1.56</v>
      </c>
    </row>
    <row r="365" spans="2:6" ht="30" customHeight="1" x14ac:dyDescent="0.5">
      <c r="B365" s="121" t="s">
        <v>184</v>
      </c>
      <c r="C365" s="122" t="s">
        <v>105</v>
      </c>
      <c r="D365" s="122" t="s">
        <v>85</v>
      </c>
      <c r="E365" s="123">
        <v>0</v>
      </c>
      <c r="F365" s="124">
        <v>0</v>
      </c>
    </row>
    <row r="366" spans="2:6" ht="30" customHeight="1" x14ac:dyDescent="0.5">
      <c r="B366" s="121" t="s">
        <v>184</v>
      </c>
      <c r="C366" s="122" t="s">
        <v>105</v>
      </c>
      <c r="D366" s="122" t="s">
        <v>87</v>
      </c>
      <c r="E366" s="123">
        <v>0</v>
      </c>
      <c r="F366" s="124">
        <v>0</v>
      </c>
    </row>
    <row r="367" spans="2:6" ht="30" customHeight="1" x14ac:dyDescent="0.5">
      <c r="B367" s="121" t="s">
        <v>184</v>
      </c>
      <c r="C367" s="122" t="s">
        <v>105</v>
      </c>
      <c r="D367" s="122" t="s">
        <v>89</v>
      </c>
      <c r="E367" s="123">
        <v>0</v>
      </c>
      <c r="F367" s="124">
        <v>0</v>
      </c>
    </row>
    <row r="368" spans="2:6" ht="30" customHeight="1" x14ac:dyDescent="0.5">
      <c r="B368" s="121" t="s">
        <v>184</v>
      </c>
      <c r="C368" s="122" t="s">
        <v>105</v>
      </c>
      <c r="D368" s="122" t="s">
        <v>91</v>
      </c>
      <c r="E368" s="123">
        <v>0</v>
      </c>
      <c r="F368" s="124">
        <v>0</v>
      </c>
    </row>
    <row r="369" spans="2:6" ht="30" customHeight="1" x14ac:dyDescent="0.5">
      <c r="B369" s="121" t="s">
        <v>184</v>
      </c>
      <c r="C369" s="122" t="s">
        <v>105</v>
      </c>
      <c r="D369" s="122" t="s">
        <v>92</v>
      </c>
      <c r="E369" s="123">
        <v>0.15</v>
      </c>
      <c r="F369" s="124">
        <v>1.31</v>
      </c>
    </row>
    <row r="370" spans="2:6" ht="30" customHeight="1" x14ac:dyDescent="0.5">
      <c r="B370" s="121" t="s">
        <v>184</v>
      </c>
      <c r="C370" s="122" t="s">
        <v>105</v>
      </c>
      <c r="D370" s="122" t="s">
        <v>93</v>
      </c>
      <c r="E370" s="123">
        <v>0</v>
      </c>
      <c r="F370" s="124">
        <v>0</v>
      </c>
    </row>
    <row r="371" spans="2:6" ht="30" customHeight="1" x14ac:dyDescent="0.5">
      <c r="B371" s="121" t="s">
        <v>184</v>
      </c>
      <c r="C371" s="122" t="s">
        <v>105</v>
      </c>
      <c r="D371" s="122" t="s">
        <v>94</v>
      </c>
      <c r="E371" s="123">
        <v>0</v>
      </c>
      <c r="F371" s="124">
        <v>0</v>
      </c>
    </row>
    <row r="372" spans="2:6" ht="30" customHeight="1" x14ac:dyDescent="0.5">
      <c r="B372" s="121" t="s">
        <v>184</v>
      </c>
      <c r="C372" s="122" t="s">
        <v>105</v>
      </c>
      <c r="D372" s="122" t="s">
        <v>95</v>
      </c>
      <c r="E372" s="123">
        <v>0</v>
      </c>
      <c r="F372" s="124">
        <v>0</v>
      </c>
    </row>
    <row r="373" spans="2:6" ht="30" customHeight="1" x14ac:dyDescent="0.5">
      <c r="B373" s="121" t="s">
        <v>184</v>
      </c>
      <c r="C373" s="122" t="s">
        <v>105</v>
      </c>
      <c r="D373" s="122" t="s">
        <v>96</v>
      </c>
      <c r="E373" s="123">
        <v>0</v>
      </c>
      <c r="F373" s="124">
        <v>0</v>
      </c>
    </row>
    <row r="374" spans="2:6" ht="30" customHeight="1" x14ac:dyDescent="0.5">
      <c r="B374" s="121" t="s">
        <v>184</v>
      </c>
      <c r="C374" s="122" t="s">
        <v>105</v>
      </c>
      <c r="D374" s="122" t="s">
        <v>97</v>
      </c>
      <c r="E374" s="123">
        <v>0</v>
      </c>
      <c r="F374" s="124">
        <v>0</v>
      </c>
    </row>
    <row r="375" spans="2:6" ht="30" customHeight="1" x14ac:dyDescent="0.5">
      <c r="B375" s="121" t="s">
        <v>184</v>
      </c>
      <c r="C375" s="122" t="s">
        <v>105</v>
      </c>
      <c r="D375" s="122" t="s">
        <v>98</v>
      </c>
      <c r="E375" s="123">
        <v>0</v>
      </c>
      <c r="F375" s="124">
        <v>0</v>
      </c>
    </row>
    <row r="376" spans="2:6" ht="30" customHeight="1" x14ac:dyDescent="0.5">
      <c r="B376" s="121" t="s">
        <v>184</v>
      </c>
      <c r="C376" s="122" t="s">
        <v>105</v>
      </c>
      <c r="D376" s="122" t="s">
        <v>99</v>
      </c>
      <c r="E376" s="123">
        <v>0</v>
      </c>
      <c r="F376" s="124">
        <v>0</v>
      </c>
    </row>
    <row r="377" spans="2:6" ht="30" customHeight="1" x14ac:dyDescent="0.5">
      <c r="B377" s="121" t="s">
        <v>184</v>
      </c>
      <c r="C377" s="122" t="s">
        <v>105</v>
      </c>
      <c r="D377" s="122" t="s">
        <v>100</v>
      </c>
      <c r="E377" s="123">
        <v>0</v>
      </c>
      <c r="F377" s="124">
        <v>0</v>
      </c>
    </row>
    <row r="378" spans="2:6" ht="30" customHeight="1" x14ac:dyDescent="0.5">
      <c r="B378" s="121" t="s">
        <v>184</v>
      </c>
      <c r="C378" s="122" t="s">
        <v>105</v>
      </c>
      <c r="D378" s="122" t="s">
        <v>101</v>
      </c>
      <c r="E378" s="123">
        <v>0</v>
      </c>
      <c r="F378" s="124">
        <v>0</v>
      </c>
    </row>
    <row r="379" spans="2:6" ht="30" customHeight="1" x14ac:dyDescent="0.5">
      <c r="B379" s="121" t="s">
        <v>184</v>
      </c>
      <c r="C379" s="122" t="s">
        <v>105</v>
      </c>
      <c r="D379" s="122" t="s">
        <v>102</v>
      </c>
      <c r="E379" s="123">
        <v>0</v>
      </c>
      <c r="F379" s="124">
        <v>0</v>
      </c>
    </row>
    <row r="380" spans="2:6" ht="30" customHeight="1" x14ac:dyDescent="0.5">
      <c r="B380" s="121" t="s">
        <v>184</v>
      </c>
      <c r="C380" s="122" t="s">
        <v>105</v>
      </c>
      <c r="D380" s="122" t="s">
        <v>103</v>
      </c>
      <c r="E380" s="123">
        <v>0</v>
      </c>
      <c r="F380" s="124">
        <v>0</v>
      </c>
    </row>
    <row r="381" spans="2:6" ht="30" customHeight="1" x14ac:dyDescent="0.5">
      <c r="B381" s="121" t="s">
        <v>184</v>
      </c>
      <c r="C381" s="122" t="s">
        <v>105</v>
      </c>
      <c r="D381" s="122" t="s">
        <v>104</v>
      </c>
      <c r="E381" s="123">
        <v>0</v>
      </c>
      <c r="F381" s="124">
        <v>0</v>
      </c>
    </row>
    <row r="382" spans="2:6" ht="30" customHeight="1" x14ac:dyDescent="0.5">
      <c r="B382" s="121" t="s">
        <v>184</v>
      </c>
      <c r="C382" s="122" t="s">
        <v>106</v>
      </c>
      <c r="D382" s="122" t="s">
        <v>66</v>
      </c>
      <c r="E382" s="123">
        <v>0.54</v>
      </c>
      <c r="F382" s="124">
        <v>3.56</v>
      </c>
    </row>
    <row r="383" spans="2:6" ht="30" customHeight="1" x14ac:dyDescent="0.5">
      <c r="B383" s="121" t="s">
        <v>184</v>
      </c>
      <c r="C383" s="122" t="s">
        <v>106</v>
      </c>
      <c r="D383" s="122" t="s">
        <v>67</v>
      </c>
      <c r="E383" s="123">
        <v>8.92</v>
      </c>
      <c r="F383" s="124">
        <v>91.23</v>
      </c>
    </row>
    <row r="384" spans="2:6" ht="30" customHeight="1" x14ac:dyDescent="0.5">
      <c r="B384" s="121" t="s">
        <v>184</v>
      </c>
      <c r="C384" s="122" t="s">
        <v>106</v>
      </c>
      <c r="D384" s="122" t="s">
        <v>68</v>
      </c>
      <c r="E384" s="123">
        <v>0</v>
      </c>
      <c r="F384" s="124">
        <v>0</v>
      </c>
    </row>
    <row r="385" spans="2:6" ht="30" customHeight="1" x14ac:dyDescent="0.5">
      <c r="B385" s="121" t="s">
        <v>184</v>
      </c>
      <c r="C385" s="122" t="s">
        <v>106</v>
      </c>
      <c r="D385" s="122" t="s">
        <v>69</v>
      </c>
      <c r="E385" s="123">
        <v>0</v>
      </c>
      <c r="F385" s="124">
        <v>0</v>
      </c>
    </row>
    <row r="386" spans="2:6" ht="30" customHeight="1" x14ac:dyDescent="0.5">
      <c r="B386" s="121" t="s">
        <v>184</v>
      </c>
      <c r="C386" s="122" t="s">
        <v>106</v>
      </c>
      <c r="D386" s="122" t="s">
        <v>70</v>
      </c>
      <c r="E386" s="123">
        <v>0</v>
      </c>
      <c r="F386" s="124">
        <v>0</v>
      </c>
    </row>
    <row r="387" spans="2:6" ht="30" customHeight="1" x14ac:dyDescent="0.5">
      <c r="B387" s="121" t="s">
        <v>184</v>
      </c>
      <c r="C387" s="122" t="s">
        <v>106</v>
      </c>
      <c r="D387" s="122" t="s">
        <v>71</v>
      </c>
      <c r="E387" s="123">
        <v>0</v>
      </c>
      <c r="F387" s="124">
        <v>0</v>
      </c>
    </row>
    <row r="388" spans="2:6" ht="30" customHeight="1" x14ac:dyDescent="0.5">
      <c r="B388" s="121" t="s">
        <v>184</v>
      </c>
      <c r="C388" s="122" t="s">
        <v>106</v>
      </c>
      <c r="D388" s="122" t="s">
        <v>72</v>
      </c>
      <c r="E388" s="123">
        <v>0</v>
      </c>
      <c r="F388" s="124">
        <v>0</v>
      </c>
    </row>
    <row r="389" spans="2:6" ht="30" customHeight="1" x14ac:dyDescent="0.5">
      <c r="B389" s="121" t="s">
        <v>184</v>
      </c>
      <c r="C389" s="122" t="s">
        <v>106</v>
      </c>
      <c r="D389" s="122" t="s">
        <v>73</v>
      </c>
      <c r="E389" s="123">
        <v>0</v>
      </c>
      <c r="F389" s="124">
        <v>0</v>
      </c>
    </row>
    <row r="390" spans="2:6" ht="30" customHeight="1" x14ac:dyDescent="0.5">
      <c r="B390" s="121" t="s">
        <v>184</v>
      </c>
      <c r="C390" s="122" t="s">
        <v>106</v>
      </c>
      <c r="D390" s="122" t="s">
        <v>74</v>
      </c>
      <c r="E390" s="123">
        <v>0</v>
      </c>
      <c r="F390" s="124">
        <v>0</v>
      </c>
    </row>
    <row r="391" spans="2:6" ht="30" customHeight="1" x14ac:dyDescent="0.5">
      <c r="B391" s="121" t="s">
        <v>184</v>
      </c>
      <c r="C391" s="122" t="s">
        <v>106</v>
      </c>
      <c r="D391" s="122" t="s">
        <v>75</v>
      </c>
      <c r="E391" s="123">
        <v>0</v>
      </c>
      <c r="F391" s="124">
        <v>0</v>
      </c>
    </row>
    <row r="392" spans="2:6" ht="30" customHeight="1" x14ac:dyDescent="0.5">
      <c r="B392" s="121" t="s">
        <v>184</v>
      </c>
      <c r="C392" s="122" t="s">
        <v>106</v>
      </c>
      <c r="D392" s="122" t="s">
        <v>76</v>
      </c>
      <c r="E392" s="123">
        <v>0</v>
      </c>
      <c r="F392" s="124">
        <v>0</v>
      </c>
    </row>
    <row r="393" spans="2:6" ht="30" customHeight="1" x14ac:dyDescent="0.5">
      <c r="B393" s="121" t="s">
        <v>184</v>
      </c>
      <c r="C393" s="122" t="s">
        <v>106</v>
      </c>
      <c r="D393" s="122" t="s">
        <v>77</v>
      </c>
      <c r="E393" s="123">
        <v>0</v>
      </c>
      <c r="F393" s="124">
        <v>0</v>
      </c>
    </row>
    <row r="394" spans="2:6" ht="30" customHeight="1" x14ac:dyDescent="0.5">
      <c r="B394" s="121" t="s">
        <v>184</v>
      </c>
      <c r="C394" s="122" t="s">
        <v>106</v>
      </c>
      <c r="D394" s="122" t="s">
        <v>78</v>
      </c>
      <c r="E394" s="123">
        <v>0</v>
      </c>
      <c r="F394" s="124">
        <v>0</v>
      </c>
    </row>
    <row r="395" spans="2:6" ht="30" customHeight="1" x14ac:dyDescent="0.5">
      <c r="B395" s="121" t="s">
        <v>184</v>
      </c>
      <c r="C395" s="122" t="s">
        <v>106</v>
      </c>
      <c r="D395" s="122" t="s">
        <v>79</v>
      </c>
      <c r="E395" s="123">
        <v>0</v>
      </c>
      <c r="F395" s="124">
        <v>0</v>
      </c>
    </row>
    <row r="396" spans="2:6" ht="30" customHeight="1" x14ac:dyDescent="0.5">
      <c r="B396" s="121" t="s">
        <v>184</v>
      </c>
      <c r="C396" s="122" t="s">
        <v>106</v>
      </c>
      <c r="D396" s="122" t="s">
        <v>80</v>
      </c>
      <c r="E396" s="123">
        <v>0</v>
      </c>
      <c r="F396" s="124">
        <v>0</v>
      </c>
    </row>
    <row r="397" spans="2:6" ht="30" customHeight="1" x14ac:dyDescent="0.5">
      <c r="B397" s="121" t="s">
        <v>184</v>
      </c>
      <c r="C397" s="122" t="s">
        <v>106</v>
      </c>
      <c r="D397" s="122" t="s">
        <v>81</v>
      </c>
      <c r="E397" s="123">
        <v>0</v>
      </c>
      <c r="F397" s="124">
        <v>0</v>
      </c>
    </row>
    <row r="398" spans="2:6" ht="30" customHeight="1" x14ac:dyDescent="0.5">
      <c r="B398" s="121" t="s">
        <v>184</v>
      </c>
      <c r="C398" s="122" t="s">
        <v>106</v>
      </c>
      <c r="D398" s="122" t="s">
        <v>83</v>
      </c>
      <c r="E398" s="123">
        <v>0.06</v>
      </c>
      <c r="F398" s="124">
        <v>0.46</v>
      </c>
    </row>
    <row r="399" spans="2:6" ht="30" customHeight="1" x14ac:dyDescent="0.5">
      <c r="B399" s="121" t="s">
        <v>184</v>
      </c>
      <c r="C399" s="122" t="s">
        <v>106</v>
      </c>
      <c r="D399" s="122" t="s">
        <v>85</v>
      </c>
      <c r="E399" s="123">
        <v>0</v>
      </c>
      <c r="F399" s="124">
        <v>0</v>
      </c>
    </row>
    <row r="400" spans="2:6" ht="30" customHeight="1" x14ac:dyDescent="0.5">
      <c r="B400" s="121" t="s">
        <v>184</v>
      </c>
      <c r="C400" s="122" t="s">
        <v>106</v>
      </c>
      <c r="D400" s="122" t="s">
        <v>87</v>
      </c>
      <c r="E400" s="123">
        <v>0</v>
      </c>
      <c r="F400" s="124">
        <v>0</v>
      </c>
    </row>
    <row r="401" spans="2:6" ht="30" customHeight="1" x14ac:dyDescent="0.5">
      <c r="B401" s="121" t="s">
        <v>184</v>
      </c>
      <c r="C401" s="122" t="s">
        <v>106</v>
      </c>
      <c r="D401" s="122" t="s">
        <v>89</v>
      </c>
      <c r="E401" s="123">
        <v>0</v>
      </c>
      <c r="F401" s="124">
        <v>0</v>
      </c>
    </row>
    <row r="402" spans="2:6" ht="30" customHeight="1" x14ac:dyDescent="0.5">
      <c r="B402" s="121" t="s">
        <v>184</v>
      </c>
      <c r="C402" s="122" t="s">
        <v>106</v>
      </c>
      <c r="D402" s="122" t="s">
        <v>91</v>
      </c>
      <c r="E402" s="123">
        <v>0</v>
      </c>
      <c r="F402" s="124">
        <v>0</v>
      </c>
    </row>
    <row r="403" spans="2:6" ht="30" customHeight="1" x14ac:dyDescent="0.5">
      <c r="B403" s="121" t="s">
        <v>184</v>
      </c>
      <c r="C403" s="122" t="s">
        <v>106</v>
      </c>
      <c r="D403" s="122" t="s">
        <v>92</v>
      </c>
      <c r="E403" s="123">
        <v>0.11</v>
      </c>
      <c r="F403" s="124">
        <v>0.69</v>
      </c>
    </row>
    <row r="404" spans="2:6" ht="30" customHeight="1" x14ac:dyDescent="0.5">
      <c r="B404" s="121" t="s">
        <v>184</v>
      </c>
      <c r="C404" s="122" t="s">
        <v>106</v>
      </c>
      <c r="D404" s="122" t="s">
        <v>93</v>
      </c>
      <c r="E404" s="123">
        <v>0</v>
      </c>
      <c r="F404" s="124">
        <v>0</v>
      </c>
    </row>
    <row r="405" spans="2:6" ht="30" customHeight="1" x14ac:dyDescent="0.5">
      <c r="B405" s="121" t="s">
        <v>184</v>
      </c>
      <c r="C405" s="122" t="s">
        <v>106</v>
      </c>
      <c r="D405" s="122" t="s">
        <v>94</v>
      </c>
      <c r="E405" s="123">
        <v>0</v>
      </c>
      <c r="F405" s="124">
        <v>0</v>
      </c>
    </row>
    <row r="406" spans="2:6" ht="30" customHeight="1" x14ac:dyDescent="0.5">
      <c r="B406" s="121" t="s">
        <v>184</v>
      </c>
      <c r="C406" s="122" t="s">
        <v>106</v>
      </c>
      <c r="D406" s="122" t="s">
        <v>95</v>
      </c>
      <c r="E406" s="123">
        <v>0</v>
      </c>
      <c r="F406" s="124">
        <v>0</v>
      </c>
    </row>
    <row r="407" spans="2:6" ht="30" customHeight="1" x14ac:dyDescent="0.5">
      <c r="B407" s="121" t="s">
        <v>184</v>
      </c>
      <c r="C407" s="122" t="s">
        <v>106</v>
      </c>
      <c r="D407" s="122" t="s">
        <v>96</v>
      </c>
      <c r="E407" s="123">
        <v>0</v>
      </c>
      <c r="F407" s="124">
        <v>0</v>
      </c>
    </row>
    <row r="408" spans="2:6" ht="30" customHeight="1" x14ac:dyDescent="0.5">
      <c r="B408" s="121" t="s">
        <v>184</v>
      </c>
      <c r="C408" s="122" t="s">
        <v>106</v>
      </c>
      <c r="D408" s="122" t="s">
        <v>97</v>
      </c>
      <c r="E408" s="123">
        <v>0</v>
      </c>
      <c r="F408" s="124">
        <v>0</v>
      </c>
    </row>
    <row r="409" spans="2:6" ht="30" customHeight="1" x14ac:dyDescent="0.5">
      <c r="B409" s="121" t="s">
        <v>184</v>
      </c>
      <c r="C409" s="122" t="s">
        <v>106</v>
      </c>
      <c r="D409" s="122" t="s">
        <v>98</v>
      </c>
      <c r="E409" s="123">
        <v>0</v>
      </c>
      <c r="F409" s="124">
        <v>0</v>
      </c>
    </row>
    <row r="410" spans="2:6" ht="30" customHeight="1" x14ac:dyDescent="0.5">
      <c r="B410" s="121" t="s">
        <v>184</v>
      </c>
      <c r="C410" s="122" t="s">
        <v>106</v>
      </c>
      <c r="D410" s="122" t="s">
        <v>99</v>
      </c>
      <c r="E410" s="123">
        <v>0</v>
      </c>
      <c r="F410" s="124">
        <v>0</v>
      </c>
    </row>
    <row r="411" spans="2:6" ht="30" customHeight="1" x14ac:dyDescent="0.5">
      <c r="B411" s="121" t="s">
        <v>184</v>
      </c>
      <c r="C411" s="122" t="s">
        <v>106</v>
      </c>
      <c r="D411" s="122" t="s">
        <v>100</v>
      </c>
      <c r="E411" s="123">
        <v>0</v>
      </c>
      <c r="F411" s="124">
        <v>0</v>
      </c>
    </row>
    <row r="412" spans="2:6" ht="30" customHeight="1" x14ac:dyDescent="0.5">
      <c r="B412" s="121" t="s">
        <v>184</v>
      </c>
      <c r="C412" s="122" t="s">
        <v>106</v>
      </c>
      <c r="D412" s="122" t="s">
        <v>101</v>
      </c>
      <c r="E412" s="123">
        <v>0</v>
      </c>
      <c r="F412" s="124">
        <v>0</v>
      </c>
    </row>
    <row r="413" spans="2:6" ht="30" customHeight="1" x14ac:dyDescent="0.5">
      <c r="B413" s="121" t="s">
        <v>184</v>
      </c>
      <c r="C413" s="122" t="s">
        <v>106</v>
      </c>
      <c r="D413" s="122" t="s">
        <v>102</v>
      </c>
      <c r="E413" s="123">
        <v>0</v>
      </c>
      <c r="F413" s="124">
        <v>0</v>
      </c>
    </row>
    <row r="414" spans="2:6" ht="30" customHeight="1" x14ac:dyDescent="0.5">
      <c r="B414" s="121" t="s">
        <v>184</v>
      </c>
      <c r="C414" s="122" t="s">
        <v>106</v>
      </c>
      <c r="D414" s="122" t="s">
        <v>103</v>
      </c>
      <c r="E414" s="123">
        <v>0</v>
      </c>
      <c r="F414" s="124">
        <v>0</v>
      </c>
    </row>
    <row r="415" spans="2:6" ht="30" customHeight="1" x14ac:dyDescent="0.5">
      <c r="B415" s="121" t="s">
        <v>184</v>
      </c>
      <c r="C415" s="122" t="s">
        <v>106</v>
      </c>
      <c r="D415" s="122" t="s">
        <v>104</v>
      </c>
      <c r="E415" s="123">
        <v>0</v>
      </c>
      <c r="F415" s="124">
        <v>0</v>
      </c>
    </row>
    <row r="416" spans="2:6" ht="30" customHeight="1" x14ac:dyDescent="0.5">
      <c r="B416" s="121" t="s">
        <v>185</v>
      </c>
      <c r="C416" s="122" t="s">
        <v>105</v>
      </c>
      <c r="D416" s="122" t="s">
        <v>66</v>
      </c>
      <c r="E416" s="123">
        <v>1.52</v>
      </c>
      <c r="F416" s="124">
        <v>9.4499999999999993</v>
      </c>
    </row>
    <row r="417" spans="2:6" ht="30" customHeight="1" x14ac:dyDescent="0.5">
      <c r="B417" s="121" t="s">
        <v>185</v>
      </c>
      <c r="C417" s="122" t="s">
        <v>105</v>
      </c>
      <c r="D417" s="122" t="s">
        <v>67</v>
      </c>
      <c r="E417" s="123">
        <v>6.21</v>
      </c>
      <c r="F417" s="124">
        <v>47.08</v>
      </c>
    </row>
    <row r="418" spans="2:6" ht="30" customHeight="1" x14ac:dyDescent="0.5">
      <c r="B418" s="121" t="s">
        <v>185</v>
      </c>
      <c r="C418" s="122" t="s">
        <v>105</v>
      </c>
      <c r="D418" s="122" t="s">
        <v>68</v>
      </c>
      <c r="E418" s="123">
        <v>0</v>
      </c>
      <c r="F418" s="124">
        <v>0</v>
      </c>
    </row>
    <row r="419" spans="2:6" ht="30" customHeight="1" x14ac:dyDescent="0.5">
      <c r="B419" s="121" t="s">
        <v>185</v>
      </c>
      <c r="C419" s="122" t="s">
        <v>105</v>
      </c>
      <c r="D419" s="122" t="s">
        <v>69</v>
      </c>
      <c r="E419" s="123">
        <v>0</v>
      </c>
      <c r="F419" s="124">
        <v>0</v>
      </c>
    </row>
    <row r="420" spans="2:6" ht="30" customHeight="1" x14ac:dyDescent="0.5">
      <c r="B420" s="121" t="s">
        <v>185</v>
      </c>
      <c r="C420" s="122" t="s">
        <v>105</v>
      </c>
      <c r="D420" s="122" t="s">
        <v>70</v>
      </c>
      <c r="E420" s="123">
        <v>0</v>
      </c>
      <c r="F420" s="124">
        <v>0</v>
      </c>
    </row>
    <row r="421" spans="2:6" ht="30" customHeight="1" x14ac:dyDescent="0.5">
      <c r="B421" s="121" t="s">
        <v>185</v>
      </c>
      <c r="C421" s="122" t="s">
        <v>105</v>
      </c>
      <c r="D421" s="122" t="s">
        <v>71</v>
      </c>
      <c r="E421" s="123">
        <v>0</v>
      </c>
      <c r="F421" s="124">
        <v>0</v>
      </c>
    </row>
    <row r="422" spans="2:6" ht="30" customHeight="1" x14ac:dyDescent="0.5">
      <c r="B422" s="121" t="s">
        <v>185</v>
      </c>
      <c r="C422" s="122" t="s">
        <v>105</v>
      </c>
      <c r="D422" s="122" t="s">
        <v>72</v>
      </c>
      <c r="E422" s="123">
        <v>0</v>
      </c>
      <c r="F422" s="124">
        <v>0</v>
      </c>
    </row>
    <row r="423" spans="2:6" ht="30" customHeight="1" x14ac:dyDescent="0.5">
      <c r="B423" s="121" t="s">
        <v>185</v>
      </c>
      <c r="C423" s="122" t="s">
        <v>105</v>
      </c>
      <c r="D423" s="122" t="s">
        <v>73</v>
      </c>
      <c r="E423" s="123">
        <v>0</v>
      </c>
      <c r="F423" s="124">
        <v>0</v>
      </c>
    </row>
    <row r="424" spans="2:6" ht="30" customHeight="1" x14ac:dyDescent="0.5">
      <c r="B424" s="121" t="s">
        <v>185</v>
      </c>
      <c r="C424" s="122" t="s">
        <v>105</v>
      </c>
      <c r="D424" s="122" t="s">
        <v>74</v>
      </c>
      <c r="E424" s="123">
        <v>0</v>
      </c>
      <c r="F424" s="124">
        <v>0</v>
      </c>
    </row>
    <row r="425" spans="2:6" ht="30" customHeight="1" x14ac:dyDescent="0.5">
      <c r="B425" s="121" t="s">
        <v>185</v>
      </c>
      <c r="C425" s="122" t="s">
        <v>105</v>
      </c>
      <c r="D425" s="122" t="s">
        <v>75</v>
      </c>
      <c r="E425" s="123">
        <v>0</v>
      </c>
      <c r="F425" s="124">
        <v>0</v>
      </c>
    </row>
    <row r="426" spans="2:6" ht="30" customHeight="1" x14ac:dyDescent="0.5">
      <c r="B426" s="121" t="s">
        <v>185</v>
      </c>
      <c r="C426" s="122" t="s">
        <v>105</v>
      </c>
      <c r="D426" s="122" t="s">
        <v>76</v>
      </c>
      <c r="E426" s="123">
        <v>0</v>
      </c>
      <c r="F426" s="124">
        <v>0</v>
      </c>
    </row>
    <row r="427" spans="2:6" ht="30" customHeight="1" x14ac:dyDescent="0.5">
      <c r="B427" s="121" t="s">
        <v>185</v>
      </c>
      <c r="C427" s="122" t="s">
        <v>105</v>
      </c>
      <c r="D427" s="122" t="s">
        <v>77</v>
      </c>
      <c r="E427" s="123">
        <v>0</v>
      </c>
      <c r="F427" s="124">
        <v>0</v>
      </c>
    </row>
    <row r="428" spans="2:6" ht="30" customHeight="1" x14ac:dyDescent="0.5">
      <c r="B428" s="121" t="s">
        <v>185</v>
      </c>
      <c r="C428" s="122" t="s">
        <v>105</v>
      </c>
      <c r="D428" s="122" t="s">
        <v>78</v>
      </c>
      <c r="E428" s="123">
        <v>0</v>
      </c>
      <c r="F428" s="124">
        <v>0</v>
      </c>
    </row>
    <row r="429" spans="2:6" ht="30" customHeight="1" x14ac:dyDescent="0.5">
      <c r="B429" s="121" t="s">
        <v>185</v>
      </c>
      <c r="C429" s="122" t="s">
        <v>105</v>
      </c>
      <c r="D429" s="122" t="s">
        <v>79</v>
      </c>
      <c r="E429" s="123">
        <v>0</v>
      </c>
      <c r="F429" s="124">
        <v>0</v>
      </c>
    </row>
    <row r="430" spans="2:6" ht="30" customHeight="1" x14ac:dyDescent="0.5">
      <c r="B430" s="121" t="s">
        <v>185</v>
      </c>
      <c r="C430" s="122" t="s">
        <v>105</v>
      </c>
      <c r="D430" s="122" t="s">
        <v>80</v>
      </c>
      <c r="E430" s="123">
        <v>0</v>
      </c>
      <c r="F430" s="124">
        <v>0</v>
      </c>
    </row>
    <row r="431" spans="2:6" ht="30" customHeight="1" x14ac:dyDescent="0.5">
      <c r="B431" s="121" t="s">
        <v>185</v>
      </c>
      <c r="C431" s="122" t="s">
        <v>105</v>
      </c>
      <c r="D431" s="122" t="s">
        <v>81</v>
      </c>
      <c r="E431" s="123">
        <v>0</v>
      </c>
      <c r="F431" s="124">
        <v>0</v>
      </c>
    </row>
    <row r="432" spans="2:6" ht="30" customHeight="1" x14ac:dyDescent="0.5">
      <c r="B432" s="121" t="s">
        <v>185</v>
      </c>
      <c r="C432" s="122" t="s">
        <v>105</v>
      </c>
      <c r="D432" s="122" t="s">
        <v>83</v>
      </c>
      <c r="E432" s="123">
        <v>0.1</v>
      </c>
      <c r="F432" s="124">
        <v>0.44</v>
      </c>
    </row>
    <row r="433" spans="2:6" ht="30" customHeight="1" x14ac:dyDescent="0.5">
      <c r="B433" s="121" t="s">
        <v>185</v>
      </c>
      <c r="C433" s="122" t="s">
        <v>105</v>
      </c>
      <c r="D433" s="122" t="s">
        <v>85</v>
      </c>
      <c r="E433" s="123">
        <v>0</v>
      </c>
      <c r="F433" s="124">
        <v>0</v>
      </c>
    </row>
    <row r="434" spans="2:6" ht="30" customHeight="1" x14ac:dyDescent="0.5">
      <c r="B434" s="121" t="s">
        <v>185</v>
      </c>
      <c r="C434" s="122" t="s">
        <v>105</v>
      </c>
      <c r="D434" s="122" t="s">
        <v>87</v>
      </c>
      <c r="E434" s="123">
        <v>0</v>
      </c>
      <c r="F434" s="124">
        <v>0</v>
      </c>
    </row>
    <row r="435" spans="2:6" ht="30" customHeight="1" x14ac:dyDescent="0.5">
      <c r="B435" s="121" t="s">
        <v>185</v>
      </c>
      <c r="C435" s="122" t="s">
        <v>105</v>
      </c>
      <c r="D435" s="122" t="s">
        <v>89</v>
      </c>
      <c r="E435" s="123">
        <v>0</v>
      </c>
      <c r="F435" s="124">
        <v>0</v>
      </c>
    </row>
    <row r="436" spans="2:6" ht="30" customHeight="1" x14ac:dyDescent="0.5">
      <c r="B436" s="121" t="s">
        <v>185</v>
      </c>
      <c r="C436" s="122" t="s">
        <v>105</v>
      </c>
      <c r="D436" s="122" t="s">
        <v>91</v>
      </c>
      <c r="E436" s="123">
        <v>0</v>
      </c>
      <c r="F436" s="124">
        <v>0</v>
      </c>
    </row>
    <row r="437" spans="2:6" ht="30" customHeight="1" x14ac:dyDescent="0.5">
      <c r="B437" s="121" t="s">
        <v>185</v>
      </c>
      <c r="C437" s="122" t="s">
        <v>105</v>
      </c>
      <c r="D437" s="122" t="s">
        <v>92</v>
      </c>
      <c r="E437" s="123">
        <v>0</v>
      </c>
      <c r="F437" s="124">
        <v>0</v>
      </c>
    </row>
    <row r="438" spans="2:6" ht="30" customHeight="1" x14ac:dyDescent="0.5">
      <c r="B438" s="121" t="s">
        <v>185</v>
      </c>
      <c r="C438" s="122" t="s">
        <v>105</v>
      </c>
      <c r="D438" s="122" t="s">
        <v>93</v>
      </c>
      <c r="E438" s="123">
        <v>0</v>
      </c>
      <c r="F438" s="124">
        <v>0</v>
      </c>
    </row>
    <row r="439" spans="2:6" ht="30" customHeight="1" x14ac:dyDescent="0.5">
      <c r="B439" s="121" t="s">
        <v>185</v>
      </c>
      <c r="C439" s="122" t="s">
        <v>105</v>
      </c>
      <c r="D439" s="122" t="s">
        <v>94</v>
      </c>
      <c r="E439" s="123">
        <v>0</v>
      </c>
      <c r="F439" s="124">
        <v>0</v>
      </c>
    </row>
    <row r="440" spans="2:6" ht="30" customHeight="1" x14ac:dyDescent="0.5">
      <c r="B440" s="121" t="s">
        <v>185</v>
      </c>
      <c r="C440" s="122" t="s">
        <v>105</v>
      </c>
      <c r="D440" s="122" t="s">
        <v>95</v>
      </c>
      <c r="E440" s="123">
        <v>0</v>
      </c>
      <c r="F440" s="124">
        <v>0</v>
      </c>
    </row>
    <row r="441" spans="2:6" ht="30" customHeight="1" x14ac:dyDescent="0.5">
      <c r="B441" s="121" t="s">
        <v>185</v>
      </c>
      <c r="C441" s="122" t="s">
        <v>105</v>
      </c>
      <c r="D441" s="122" t="s">
        <v>96</v>
      </c>
      <c r="E441" s="123">
        <v>0</v>
      </c>
      <c r="F441" s="124">
        <v>0</v>
      </c>
    </row>
    <row r="442" spans="2:6" ht="30" customHeight="1" x14ac:dyDescent="0.5">
      <c r="B442" s="121" t="s">
        <v>185</v>
      </c>
      <c r="C442" s="122" t="s">
        <v>105</v>
      </c>
      <c r="D442" s="122" t="s">
        <v>97</v>
      </c>
      <c r="E442" s="123">
        <v>0</v>
      </c>
      <c r="F442" s="124">
        <v>0</v>
      </c>
    </row>
    <row r="443" spans="2:6" ht="30" customHeight="1" x14ac:dyDescent="0.5">
      <c r="B443" s="121" t="s">
        <v>185</v>
      </c>
      <c r="C443" s="122" t="s">
        <v>105</v>
      </c>
      <c r="D443" s="122" t="s">
        <v>98</v>
      </c>
      <c r="E443" s="123">
        <v>0</v>
      </c>
      <c r="F443" s="124">
        <v>0</v>
      </c>
    </row>
    <row r="444" spans="2:6" ht="30" customHeight="1" x14ac:dyDescent="0.5">
      <c r="B444" s="121" t="s">
        <v>185</v>
      </c>
      <c r="C444" s="122" t="s">
        <v>105</v>
      </c>
      <c r="D444" s="122" t="s">
        <v>99</v>
      </c>
      <c r="E444" s="123">
        <v>0</v>
      </c>
      <c r="F444" s="124">
        <v>0</v>
      </c>
    </row>
    <row r="445" spans="2:6" ht="30" customHeight="1" x14ac:dyDescent="0.5">
      <c r="B445" s="121" t="s">
        <v>185</v>
      </c>
      <c r="C445" s="122" t="s">
        <v>105</v>
      </c>
      <c r="D445" s="122" t="s">
        <v>100</v>
      </c>
      <c r="E445" s="123">
        <v>0</v>
      </c>
      <c r="F445" s="124">
        <v>0</v>
      </c>
    </row>
    <row r="446" spans="2:6" ht="30" customHeight="1" x14ac:dyDescent="0.5">
      <c r="B446" s="121" t="s">
        <v>185</v>
      </c>
      <c r="C446" s="122" t="s">
        <v>105</v>
      </c>
      <c r="D446" s="122" t="s">
        <v>101</v>
      </c>
      <c r="E446" s="123">
        <v>0</v>
      </c>
      <c r="F446" s="124">
        <v>0</v>
      </c>
    </row>
    <row r="447" spans="2:6" ht="30" customHeight="1" x14ac:dyDescent="0.5">
      <c r="B447" s="121" t="s">
        <v>185</v>
      </c>
      <c r="C447" s="122" t="s">
        <v>105</v>
      </c>
      <c r="D447" s="122" t="s">
        <v>102</v>
      </c>
      <c r="E447" s="123">
        <v>0</v>
      </c>
      <c r="F447" s="124">
        <v>0</v>
      </c>
    </row>
    <row r="448" spans="2:6" ht="30" customHeight="1" x14ac:dyDescent="0.5">
      <c r="B448" s="121" t="s">
        <v>185</v>
      </c>
      <c r="C448" s="122" t="s">
        <v>105</v>
      </c>
      <c r="D448" s="122" t="s">
        <v>103</v>
      </c>
      <c r="E448" s="123">
        <v>0</v>
      </c>
      <c r="F448" s="124">
        <v>0</v>
      </c>
    </row>
    <row r="449" spans="2:6" ht="30" customHeight="1" x14ac:dyDescent="0.5">
      <c r="B449" s="121" t="s">
        <v>185</v>
      </c>
      <c r="C449" s="122" t="s">
        <v>105</v>
      </c>
      <c r="D449" s="122" t="s">
        <v>104</v>
      </c>
      <c r="E449" s="123">
        <v>0</v>
      </c>
      <c r="F449" s="124">
        <v>0</v>
      </c>
    </row>
    <row r="450" spans="2:6" ht="30" customHeight="1" x14ac:dyDescent="0.5">
      <c r="B450" s="121" t="s">
        <v>185</v>
      </c>
      <c r="C450" s="122" t="s">
        <v>106</v>
      </c>
      <c r="D450" s="122" t="s">
        <v>66</v>
      </c>
      <c r="E450" s="123">
        <v>0.64</v>
      </c>
      <c r="F450" s="124">
        <v>7.58</v>
      </c>
    </row>
    <row r="451" spans="2:6" ht="30" customHeight="1" x14ac:dyDescent="0.5">
      <c r="B451" s="121" t="s">
        <v>185</v>
      </c>
      <c r="C451" s="122" t="s">
        <v>106</v>
      </c>
      <c r="D451" s="122" t="s">
        <v>67</v>
      </c>
      <c r="E451" s="123">
        <v>6.21</v>
      </c>
      <c r="F451" s="124">
        <v>63.56</v>
      </c>
    </row>
    <row r="452" spans="2:6" ht="30" customHeight="1" x14ac:dyDescent="0.5">
      <c r="B452" s="121" t="s">
        <v>185</v>
      </c>
      <c r="C452" s="122" t="s">
        <v>106</v>
      </c>
      <c r="D452" s="122" t="s">
        <v>68</v>
      </c>
      <c r="E452" s="123">
        <v>0</v>
      </c>
      <c r="F452" s="124">
        <v>0</v>
      </c>
    </row>
    <row r="453" spans="2:6" ht="30" customHeight="1" x14ac:dyDescent="0.5">
      <c r="B453" s="121" t="s">
        <v>185</v>
      </c>
      <c r="C453" s="122" t="s">
        <v>106</v>
      </c>
      <c r="D453" s="122" t="s">
        <v>69</v>
      </c>
      <c r="E453" s="123">
        <v>0</v>
      </c>
      <c r="F453" s="124">
        <v>0</v>
      </c>
    </row>
    <row r="454" spans="2:6" ht="30" customHeight="1" x14ac:dyDescent="0.5">
      <c r="B454" s="121" t="s">
        <v>185</v>
      </c>
      <c r="C454" s="122" t="s">
        <v>106</v>
      </c>
      <c r="D454" s="122" t="s">
        <v>70</v>
      </c>
      <c r="E454" s="123">
        <v>0</v>
      </c>
      <c r="F454" s="124">
        <v>0</v>
      </c>
    </row>
    <row r="455" spans="2:6" ht="30" customHeight="1" x14ac:dyDescent="0.5">
      <c r="B455" s="121" t="s">
        <v>185</v>
      </c>
      <c r="C455" s="122" t="s">
        <v>106</v>
      </c>
      <c r="D455" s="122" t="s">
        <v>71</v>
      </c>
      <c r="E455" s="123">
        <v>0</v>
      </c>
      <c r="F455" s="124">
        <v>0</v>
      </c>
    </row>
    <row r="456" spans="2:6" ht="30" customHeight="1" x14ac:dyDescent="0.5">
      <c r="B456" s="121" t="s">
        <v>185</v>
      </c>
      <c r="C456" s="122" t="s">
        <v>106</v>
      </c>
      <c r="D456" s="122" t="s">
        <v>72</v>
      </c>
      <c r="E456" s="123">
        <v>44.75</v>
      </c>
      <c r="F456" s="124">
        <v>657.33</v>
      </c>
    </row>
    <row r="457" spans="2:6" ht="30" customHeight="1" x14ac:dyDescent="0.5">
      <c r="B457" s="121" t="s">
        <v>185</v>
      </c>
      <c r="C457" s="122" t="s">
        <v>106</v>
      </c>
      <c r="D457" s="122" t="s">
        <v>73</v>
      </c>
      <c r="E457" s="123">
        <v>0</v>
      </c>
      <c r="F457" s="124">
        <v>0</v>
      </c>
    </row>
    <row r="458" spans="2:6" ht="30" customHeight="1" x14ac:dyDescent="0.5">
      <c r="B458" s="121" t="s">
        <v>185</v>
      </c>
      <c r="C458" s="122" t="s">
        <v>106</v>
      </c>
      <c r="D458" s="122" t="s">
        <v>74</v>
      </c>
      <c r="E458" s="123">
        <v>0</v>
      </c>
      <c r="F458" s="124">
        <v>0</v>
      </c>
    </row>
    <row r="459" spans="2:6" ht="30" customHeight="1" x14ac:dyDescent="0.5">
      <c r="B459" s="121" t="s">
        <v>185</v>
      </c>
      <c r="C459" s="122" t="s">
        <v>106</v>
      </c>
      <c r="D459" s="122" t="s">
        <v>75</v>
      </c>
      <c r="E459" s="123">
        <v>0</v>
      </c>
      <c r="F459" s="124">
        <v>0</v>
      </c>
    </row>
    <row r="460" spans="2:6" ht="30" customHeight="1" x14ac:dyDescent="0.5">
      <c r="B460" s="121" t="s">
        <v>185</v>
      </c>
      <c r="C460" s="122" t="s">
        <v>106</v>
      </c>
      <c r="D460" s="122" t="s">
        <v>76</v>
      </c>
      <c r="E460" s="123">
        <v>0</v>
      </c>
      <c r="F460" s="124">
        <v>0</v>
      </c>
    </row>
    <row r="461" spans="2:6" ht="30" customHeight="1" x14ac:dyDescent="0.5">
      <c r="B461" s="121" t="s">
        <v>185</v>
      </c>
      <c r="C461" s="122" t="s">
        <v>106</v>
      </c>
      <c r="D461" s="122" t="s">
        <v>77</v>
      </c>
      <c r="E461" s="123">
        <v>0</v>
      </c>
      <c r="F461" s="124">
        <v>0</v>
      </c>
    </row>
    <row r="462" spans="2:6" ht="30" customHeight="1" x14ac:dyDescent="0.5">
      <c r="B462" s="121" t="s">
        <v>185</v>
      </c>
      <c r="C462" s="122" t="s">
        <v>106</v>
      </c>
      <c r="D462" s="122" t="s">
        <v>78</v>
      </c>
      <c r="E462" s="123">
        <v>0.06</v>
      </c>
      <c r="F462" s="124">
        <v>0.6</v>
      </c>
    </row>
    <row r="463" spans="2:6" ht="30" customHeight="1" x14ac:dyDescent="0.5">
      <c r="B463" s="121" t="s">
        <v>185</v>
      </c>
      <c r="C463" s="122" t="s">
        <v>106</v>
      </c>
      <c r="D463" s="122" t="s">
        <v>79</v>
      </c>
      <c r="E463" s="123">
        <v>0</v>
      </c>
      <c r="F463" s="124">
        <v>0</v>
      </c>
    </row>
    <row r="464" spans="2:6" ht="30" customHeight="1" x14ac:dyDescent="0.5">
      <c r="B464" s="121" t="s">
        <v>185</v>
      </c>
      <c r="C464" s="122" t="s">
        <v>106</v>
      </c>
      <c r="D464" s="122" t="s">
        <v>80</v>
      </c>
      <c r="E464" s="123">
        <v>0</v>
      </c>
      <c r="F464" s="124">
        <v>0</v>
      </c>
    </row>
    <row r="465" spans="2:6" ht="30" customHeight="1" x14ac:dyDescent="0.5">
      <c r="B465" s="121" t="s">
        <v>185</v>
      </c>
      <c r="C465" s="122" t="s">
        <v>106</v>
      </c>
      <c r="D465" s="122" t="s">
        <v>81</v>
      </c>
      <c r="E465" s="123">
        <v>0</v>
      </c>
      <c r="F465" s="124">
        <v>0</v>
      </c>
    </row>
    <row r="466" spans="2:6" ht="30" customHeight="1" x14ac:dyDescent="0.5">
      <c r="B466" s="121" t="s">
        <v>185</v>
      </c>
      <c r="C466" s="122" t="s">
        <v>106</v>
      </c>
      <c r="D466" s="122" t="s">
        <v>83</v>
      </c>
      <c r="E466" s="123">
        <v>0.06</v>
      </c>
      <c r="F466" s="124">
        <v>0.45</v>
      </c>
    </row>
    <row r="467" spans="2:6" ht="30" customHeight="1" x14ac:dyDescent="0.5">
      <c r="B467" s="121" t="s">
        <v>185</v>
      </c>
      <c r="C467" s="122" t="s">
        <v>106</v>
      </c>
      <c r="D467" s="122" t="s">
        <v>85</v>
      </c>
      <c r="E467" s="123">
        <v>0</v>
      </c>
      <c r="F467" s="124">
        <v>0</v>
      </c>
    </row>
    <row r="468" spans="2:6" ht="30" customHeight="1" x14ac:dyDescent="0.5">
      <c r="B468" s="121" t="s">
        <v>185</v>
      </c>
      <c r="C468" s="122" t="s">
        <v>106</v>
      </c>
      <c r="D468" s="122" t="s">
        <v>87</v>
      </c>
      <c r="E468" s="123">
        <v>0</v>
      </c>
      <c r="F468" s="124">
        <v>0</v>
      </c>
    </row>
    <row r="469" spans="2:6" ht="30" customHeight="1" x14ac:dyDescent="0.5">
      <c r="B469" s="121" t="s">
        <v>185</v>
      </c>
      <c r="C469" s="122" t="s">
        <v>106</v>
      </c>
      <c r="D469" s="122" t="s">
        <v>89</v>
      </c>
      <c r="E469" s="123">
        <v>0</v>
      </c>
      <c r="F469" s="124">
        <v>0</v>
      </c>
    </row>
    <row r="470" spans="2:6" ht="30" customHeight="1" x14ac:dyDescent="0.5">
      <c r="B470" s="121" t="s">
        <v>185</v>
      </c>
      <c r="C470" s="122" t="s">
        <v>106</v>
      </c>
      <c r="D470" s="122" t="s">
        <v>91</v>
      </c>
      <c r="E470" s="123">
        <v>0</v>
      </c>
      <c r="F470" s="124">
        <v>0</v>
      </c>
    </row>
    <row r="471" spans="2:6" ht="30" customHeight="1" x14ac:dyDescent="0.5">
      <c r="B471" s="121" t="s">
        <v>185</v>
      </c>
      <c r="C471" s="122" t="s">
        <v>106</v>
      </c>
      <c r="D471" s="122" t="s">
        <v>92</v>
      </c>
      <c r="E471" s="123">
        <v>2.97</v>
      </c>
      <c r="F471" s="124">
        <v>30.71</v>
      </c>
    </row>
    <row r="472" spans="2:6" ht="30" customHeight="1" x14ac:dyDescent="0.5">
      <c r="B472" s="121" t="s">
        <v>185</v>
      </c>
      <c r="C472" s="122" t="s">
        <v>106</v>
      </c>
      <c r="D472" s="122" t="s">
        <v>93</v>
      </c>
      <c r="E472" s="123">
        <v>0</v>
      </c>
      <c r="F472" s="124">
        <v>0</v>
      </c>
    </row>
    <row r="473" spans="2:6" ht="30" customHeight="1" x14ac:dyDescent="0.5">
      <c r="B473" s="121" t="s">
        <v>185</v>
      </c>
      <c r="C473" s="122" t="s">
        <v>106</v>
      </c>
      <c r="D473" s="122" t="s">
        <v>94</v>
      </c>
      <c r="E473" s="123">
        <v>0</v>
      </c>
      <c r="F473" s="124">
        <v>0</v>
      </c>
    </row>
    <row r="474" spans="2:6" ht="30" customHeight="1" x14ac:dyDescent="0.5">
      <c r="B474" s="121" t="s">
        <v>185</v>
      </c>
      <c r="C474" s="122" t="s">
        <v>106</v>
      </c>
      <c r="D474" s="122" t="s">
        <v>95</v>
      </c>
      <c r="E474" s="123">
        <v>0</v>
      </c>
      <c r="F474" s="124">
        <v>0</v>
      </c>
    </row>
    <row r="475" spans="2:6" ht="30" customHeight="1" x14ac:dyDescent="0.5">
      <c r="B475" s="121" t="s">
        <v>185</v>
      </c>
      <c r="C475" s="122" t="s">
        <v>106</v>
      </c>
      <c r="D475" s="122" t="s">
        <v>96</v>
      </c>
      <c r="E475" s="123">
        <v>0</v>
      </c>
      <c r="F475" s="124">
        <v>0</v>
      </c>
    </row>
    <row r="476" spans="2:6" ht="30" customHeight="1" x14ac:dyDescent="0.5">
      <c r="B476" s="121" t="s">
        <v>185</v>
      </c>
      <c r="C476" s="122" t="s">
        <v>106</v>
      </c>
      <c r="D476" s="122" t="s">
        <v>97</v>
      </c>
      <c r="E476" s="123">
        <v>0</v>
      </c>
      <c r="F476" s="124">
        <v>0</v>
      </c>
    </row>
    <row r="477" spans="2:6" ht="30" customHeight="1" x14ac:dyDescent="0.5">
      <c r="B477" s="121" t="s">
        <v>185</v>
      </c>
      <c r="C477" s="122" t="s">
        <v>106</v>
      </c>
      <c r="D477" s="122" t="s">
        <v>98</v>
      </c>
      <c r="E477" s="123">
        <v>0</v>
      </c>
      <c r="F477" s="124">
        <v>0</v>
      </c>
    </row>
    <row r="478" spans="2:6" ht="30" customHeight="1" x14ac:dyDescent="0.5">
      <c r="B478" s="121" t="s">
        <v>185</v>
      </c>
      <c r="C478" s="122" t="s">
        <v>106</v>
      </c>
      <c r="D478" s="122" t="s">
        <v>99</v>
      </c>
      <c r="E478" s="123">
        <v>0</v>
      </c>
      <c r="F478" s="124">
        <v>0</v>
      </c>
    </row>
    <row r="479" spans="2:6" ht="30" customHeight="1" x14ac:dyDescent="0.5">
      <c r="B479" s="121" t="s">
        <v>185</v>
      </c>
      <c r="C479" s="122" t="s">
        <v>106</v>
      </c>
      <c r="D479" s="122" t="s">
        <v>100</v>
      </c>
      <c r="E479" s="123">
        <v>0</v>
      </c>
      <c r="F479" s="124">
        <v>0</v>
      </c>
    </row>
    <row r="480" spans="2:6" ht="30" customHeight="1" x14ac:dyDescent="0.5">
      <c r="B480" s="121" t="s">
        <v>185</v>
      </c>
      <c r="C480" s="122" t="s">
        <v>106</v>
      </c>
      <c r="D480" s="122" t="s">
        <v>101</v>
      </c>
      <c r="E480" s="123">
        <v>0</v>
      </c>
      <c r="F480" s="124">
        <v>0</v>
      </c>
    </row>
    <row r="481" spans="2:6" ht="30" customHeight="1" x14ac:dyDescent="0.5">
      <c r="B481" s="121" t="s">
        <v>185</v>
      </c>
      <c r="C481" s="122" t="s">
        <v>106</v>
      </c>
      <c r="D481" s="122" t="s">
        <v>102</v>
      </c>
      <c r="E481" s="123">
        <v>0</v>
      </c>
      <c r="F481" s="124">
        <v>0</v>
      </c>
    </row>
    <row r="482" spans="2:6" ht="30" customHeight="1" x14ac:dyDescent="0.5">
      <c r="B482" s="121" t="s">
        <v>185</v>
      </c>
      <c r="C482" s="122" t="s">
        <v>106</v>
      </c>
      <c r="D482" s="122" t="s">
        <v>103</v>
      </c>
      <c r="E482" s="123">
        <v>0</v>
      </c>
      <c r="F482" s="124">
        <v>0</v>
      </c>
    </row>
    <row r="483" spans="2:6" ht="30" customHeight="1" x14ac:dyDescent="0.5">
      <c r="B483" s="121" t="s">
        <v>185</v>
      </c>
      <c r="C483" s="122" t="s">
        <v>106</v>
      </c>
      <c r="D483" s="122" t="s">
        <v>104</v>
      </c>
      <c r="E483" s="123">
        <v>0</v>
      </c>
      <c r="F483" s="124">
        <v>0</v>
      </c>
    </row>
    <row r="484" spans="2:6" ht="30" customHeight="1" x14ac:dyDescent="0.5">
      <c r="B484" s="121" t="s">
        <v>186</v>
      </c>
      <c r="C484" s="122" t="s">
        <v>105</v>
      </c>
      <c r="D484" s="122" t="s">
        <v>66</v>
      </c>
      <c r="E484" s="123">
        <v>1.52</v>
      </c>
      <c r="F484" s="124">
        <v>9.4499999999999993</v>
      </c>
    </row>
    <row r="485" spans="2:6" ht="30" customHeight="1" x14ac:dyDescent="0.5">
      <c r="B485" s="121" t="s">
        <v>186</v>
      </c>
      <c r="C485" s="122" t="s">
        <v>105</v>
      </c>
      <c r="D485" s="122" t="s">
        <v>67</v>
      </c>
      <c r="E485" s="123">
        <v>6.23</v>
      </c>
      <c r="F485" s="124">
        <v>47.1</v>
      </c>
    </row>
    <row r="486" spans="2:6" ht="30" customHeight="1" x14ac:dyDescent="0.5">
      <c r="B486" s="121" t="s">
        <v>186</v>
      </c>
      <c r="C486" s="122" t="s">
        <v>105</v>
      </c>
      <c r="D486" s="122" t="s">
        <v>68</v>
      </c>
      <c r="E486" s="123">
        <v>0</v>
      </c>
      <c r="F486" s="124">
        <v>0</v>
      </c>
    </row>
    <row r="487" spans="2:6" ht="30" customHeight="1" x14ac:dyDescent="0.5">
      <c r="B487" s="121" t="s">
        <v>186</v>
      </c>
      <c r="C487" s="122" t="s">
        <v>105</v>
      </c>
      <c r="D487" s="122" t="s">
        <v>69</v>
      </c>
      <c r="E487" s="123">
        <v>0</v>
      </c>
      <c r="F487" s="124">
        <v>0</v>
      </c>
    </row>
    <row r="488" spans="2:6" ht="30" customHeight="1" x14ac:dyDescent="0.5">
      <c r="B488" s="121" t="s">
        <v>186</v>
      </c>
      <c r="C488" s="122" t="s">
        <v>105</v>
      </c>
      <c r="D488" s="122" t="s">
        <v>70</v>
      </c>
      <c r="E488" s="123">
        <v>0</v>
      </c>
      <c r="F488" s="124">
        <v>0</v>
      </c>
    </row>
    <row r="489" spans="2:6" ht="30" customHeight="1" x14ac:dyDescent="0.5">
      <c r="B489" s="121" t="s">
        <v>186</v>
      </c>
      <c r="C489" s="122" t="s">
        <v>105</v>
      </c>
      <c r="D489" s="122" t="s">
        <v>71</v>
      </c>
      <c r="E489" s="123">
        <v>0</v>
      </c>
      <c r="F489" s="124">
        <v>0</v>
      </c>
    </row>
    <row r="490" spans="2:6" ht="30" customHeight="1" x14ac:dyDescent="0.5">
      <c r="B490" s="121" t="s">
        <v>186</v>
      </c>
      <c r="C490" s="122" t="s">
        <v>105</v>
      </c>
      <c r="D490" s="122" t="s">
        <v>72</v>
      </c>
      <c r="E490" s="123">
        <v>0</v>
      </c>
      <c r="F490" s="124">
        <v>0</v>
      </c>
    </row>
    <row r="491" spans="2:6" ht="30" customHeight="1" x14ac:dyDescent="0.5">
      <c r="B491" s="121" t="s">
        <v>186</v>
      </c>
      <c r="C491" s="122" t="s">
        <v>105</v>
      </c>
      <c r="D491" s="122" t="s">
        <v>73</v>
      </c>
      <c r="E491" s="123">
        <v>0</v>
      </c>
      <c r="F491" s="124">
        <v>0</v>
      </c>
    </row>
    <row r="492" spans="2:6" ht="30" customHeight="1" x14ac:dyDescent="0.5">
      <c r="B492" s="121" t="s">
        <v>186</v>
      </c>
      <c r="C492" s="122" t="s">
        <v>105</v>
      </c>
      <c r="D492" s="122" t="s">
        <v>74</v>
      </c>
      <c r="E492" s="123">
        <v>0</v>
      </c>
      <c r="F492" s="124">
        <v>0</v>
      </c>
    </row>
    <row r="493" spans="2:6" ht="30" customHeight="1" x14ac:dyDescent="0.5">
      <c r="B493" s="121" t="s">
        <v>186</v>
      </c>
      <c r="C493" s="122" t="s">
        <v>105</v>
      </c>
      <c r="D493" s="122" t="s">
        <v>75</v>
      </c>
      <c r="E493" s="123">
        <v>0</v>
      </c>
      <c r="F493" s="124">
        <v>0</v>
      </c>
    </row>
    <row r="494" spans="2:6" ht="30" customHeight="1" x14ac:dyDescent="0.5">
      <c r="B494" s="121" t="s">
        <v>186</v>
      </c>
      <c r="C494" s="122" t="s">
        <v>105</v>
      </c>
      <c r="D494" s="122" t="s">
        <v>76</v>
      </c>
      <c r="E494" s="123">
        <v>0</v>
      </c>
      <c r="F494" s="124">
        <v>0</v>
      </c>
    </row>
    <row r="495" spans="2:6" ht="30" customHeight="1" x14ac:dyDescent="0.5">
      <c r="B495" s="121" t="s">
        <v>186</v>
      </c>
      <c r="C495" s="122" t="s">
        <v>105</v>
      </c>
      <c r="D495" s="122" t="s">
        <v>77</v>
      </c>
      <c r="E495" s="123">
        <v>0</v>
      </c>
      <c r="F495" s="124">
        <v>0</v>
      </c>
    </row>
    <row r="496" spans="2:6" ht="30" customHeight="1" x14ac:dyDescent="0.5">
      <c r="B496" s="121" t="s">
        <v>186</v>
      </c>
      <c r="C496" s="122" t="s">
        <v>105</v>
      </c>
      <c r="D496" s="122" t="s">
        <v>78</v>
      </c>
      <c r="E496" s="123">
        <v>0</v>
      </c>
      <c r="F496" s="124">
        <v>0</v>
      </c>
    </row>
    <row r="497" spans="2:6" ht="30" customHeight="1" x14ac:dyDescent="0.5">
      <c r="B497" s="121" t="s">
        <v>186</v>
      </c>
      <c r="C497" s="122" t="s">
        <v>105</v>
      </c>
      <c r="D497" s="122" t="s">
        <v>79</v>
      </c>
      <c r="E497" s="123">
        <v>0</v>
      </c>
      <c r="F497" s="124">
        <v>0</v>
      </c>
    </row>
    <row r="498" spans="2:6" ht="30" customHeight="1" x14ac:dyDescent="0.5">
      <c r="B498" s="121" t="s">
        <v>186</v>
      </c>
      <c r="C498" s="122" t="s">
        <v>105</v>
      </c>
      <c r="D498" s="122" t="s">
        <v>80</v>
      </c>
      <c r="E498" s="123">
        <v>0</v>
      </c>
      <c r="F498" s="124">
        <v>0</v>
      </c>
    </row>
    <row r="499" spans="2:6" ht="30" customHeight="1" x14ac:dyDescent="0.5">
      <c r="B499" s="121" t="s">
        <v>186</v>
      </c>
      <c r="C499" s="122" t="s">
        <v>105</v>
      </c>
      <c r="D499" s="122" t="s">
        <v>81</v>
      </c>
      <c r="E499" s="123">
        <v>0</v>
      </c>
      <c r="F499" s="124">
        <v>0</v>
      </c>
    </row>
    <row r="500" spans="2:6" ht="30" customHeight="1" x14ac:dyDescent="0.5">
      <c r="B500" s="121" t="s">
        <v>186</v>
      </c>
      <c r="C500" s="122" t="s">
        <v>105</v>
      </c>
      <c r="D500" s="122" t="s">
        <v>83</v>
      </c>
      <c r="E500" s="123">
        <v>0.1</v>
      </c>
      <c r="F500" s="124">
        <v>0.44</v>
      </c>
    </row>
    <row r="501" spans="2:6" ht="30" customHeight="1" x14ac:dyDescent="0.5">
      <c r="B501" s="121" t="s">
        <v>186</v>
      </c>
      <c r="C501" s="122" t="s">
        <v>105</v>
      </c>
      <c r="D501" s="122" t="s">
        <v>85</v>
      </c>
      <c r="E501" s="123">
        <v>0</v>
      </c>
      <c r="F501" s="124">
        <v>0</v>
      </c>
    </row>
    <row r="502" spans="2:6" ht="30" customHeight="1" x14ac:dyDescent="0.5">
      <c r="B502" s="121" t="s">
        <v>186</v>
      </c>
      <c r="C502" s="122" t="s">
        <v>105</v>
      </c>
      <c r="D502" s="122" t="s">
        <v>87</v>
      </c>
      <c r="E502" s="123">
        <v>0</v>
      </c>
      <c r="F502" s="124">
        <v>0</v>
      </c>
    </row>
    <row r="503" spans="2:6" ht="30" customHeight="1" x14ac:dyDescent="0.5">
      <c r="B503" s="121" t="s">
        <v>186</v>
      </c>
      <c r="C503" s="122" t="s">
        <v>105</v>
      </c>
      <c r="D503" s="122" t="s">
        <v>89</v>
      </c>
      <c r="E503" s="123">
        <v>0</v>
      </c>
      <c r="F503" s="124">
        <v>0</v>
      </c>
    </row>
    <row r="504" spans="2:6" ht="30" customHeight="1" x14ac:dyDescent="0.5">
      <c r="B504" s="121" t="s">
        <v>186</v>
      </c>
      <c r="C504" s="122" t="s">
        <v>105</v>
      </c>
      <c r="D504" s="122" t="s">
        <v>91</v>
      </c>
      <c r="E504" s="123">
        <v>0</v>
      </c>
      <c r="F504" s="124">
        <v>0</v>
      </c>
    </row>
    <row r="505" spans="2:6" ht="30" customHeight="1" x14ac:dyDescent="0.5">
      <c r="B505" s="121" t="s">
        <v>186</v>
      </c>
      <c r="C505" s="122" t="s">
        <v>105</v>
      </c>
      <c r="D505" s="122" t="s">
        <v>92</v>
      </c>
      <c r="E505" s="123">
        <v>0</v>
      </c>
      <c r="F505" s="124">
        <v>0</v>
      </c>
    </row>
    <row r="506" spans="2:6" ht="30" customHeight="1" x14ac:dyDescent="0.5">
      <c r="B506" s="121" t="s">
        <v>186</v>
      </c>
      <c r="C506" s="122" t="s">
        <v>105</v>
      </c>
      <c r="D506" s="122" t="s">
        <v>93</v>
      </c>
      <c r="E506" s="123">
        <v>0</v>
      </c>
      <c r="F506" s="124">
        <v>0</v>
      </c>
    </row>
    <row r="507" spans="2:6" ht="30" customHeight="1" x14ac:dyDescent="0.5">
      <c r="B507" s="121" t="s">
        <v>186</v>
      </c>
      <c r="C507" s="122" t="s">
        <v>105</v>
      </c>
      <c r="D507" s="122" t="s">
        <v>94</v>
      </c>
      <c r="E507" s="123">
        <v>0</v>
      </c>
      <c r="F507" s="124">
        <v>0</v>
      </c>
    </row>
    <row r="508" spans="2:6" ht="30" customHeight="1" x14ac:dyDescent="0.5">
      <c r="B508" s="121" t="s">
        <v>186</v>
      </c>
      <c r="C508" s="122" t="s">
        <v>105</v>
      </c>
      <c r="D508" s="122" t="s">
        <v>95</v>
      </c>
      <c r="E508" s="123">
        <v>0</v>
      </c>
      <c r="F508" s="124">
        <v>0</v>
      </c>
    </row>
    <row r="509" spans="2:6" ht="30" customHeight="1" x14ac:dyDescent="0.5">
      <c r="B509" s="121" t="s">
        <v>186</v>
      </c>
      <c r="C509" s="122" t="s">
        <v>105</v>
      </c>
      <c r="D509" s="122" t="s">
        <v>96</v>
      </c>
      <c r="E509" s="123">
        <v>0</v>
      </c>
      <c r="F509" s="124">
        <v>0</v>
      </c>
    </row>
    <row r="510" spans="2:6" ht="30" customHeight="1" x14ac:dyDescent="0.5">
      <c r="B510" s="121" t="s">
        <v>186</v>
      </c>
      <c r="C510" s="122" t="s">
        <v>105</v>
      </c>
      <c r="D510" s="122" t="s">
        <v>97</v>
      </c>
      <c r="E510" s="123">
        <v>0</v>
      </c>
      <c r="F510" s="124">
        <v>0</v>
      </c>
    </row>
    <row r="511" spans="2:6" ht="30" customHeight="1" x14ac:dyDescent="0.5">
      <c r="B511" s="121" t="s">
        <v>186</v>
      </c>
      <c r="C511" s="122" t="s">
        <v>105</v>
      </c>
      <c r="D511" s="122" t="s">
        <v>98</v>
      </c>
      <c r="E511" s="123">
        <v>0</v>
      </c>
      <c r="F511" s="124">
        <v>0</v>
      </c>
    </row>
    <row r="512" spans="2:6" ht="30" customHeight="1" x14ac:dyDescent="0.5">
      <c r="B512" s="121" t="s">
        <v>186</v>
      </c>
      <c r="C512" s="122" t="s">
        <v>105</v>
      </c>
      <c r="D512" s="122" t="s">
        <v>99</v>
      </c>
      <c r="E512" s="123">
        <v>0</v>
      </c>
      <c r="F512" s="124">
        <v>0</v>
      </c>
    </row>
    <row r="513" spans="2:6" ht="30" customHeight="1" x14ac:dyDescent="0.5">
      <c r="B513" s="121" t="s">
        <v>186</v>
      </c>
      <c r="C513" s="122" t="s">
        <v>105</v>
      </c>
      <c r="D513" s="122" t="s">
        <v>100</v>
      </c>
      <c r="E513" s="123">
        <v>0</v>
      </c>
      <c r="F513" s="124">
        <v>0</v>
      </c>
    </row>
    <row r="514" spans="2:6" ht="30" customHeight="1" x14ac:dyDescent="0.5">
      <c r="B514" s="121" t="s">
        <v>186</v>
      </c>
      <c r="C514" s="122" t="s">
        <v>105</v>
      </c>
      <c r="D514" s="122" t="s">
        <v>101</v>
      </c>
      <c r="E514" s="123">
        <v>0</v>
      </c>
      <c r="F514" s="124">
        <v>0</v>
      </c>
    </row>
    <row r="515" spans="2:6" ht="30" customHeight="1" x14ac:dyDescent="0.5">
      <c r="B515" s="121" t="s">
        <v>186</v>
      </c>
      <c r="C515" s="122" t="s">
        <v>105</v>
      </c>
      <c r="D515" s="122" t="s">
        <v>102</v>
      </c>
      <c r="E515" s="123">
        <v>0</v>
      </c>
      <c r="F515" s="124">
        <v>0</v>
      </c>
    </row>
    <row r="516" spans="2:6" ht="30" customHeight="1" x14ac:dyDescent="0.5">
      <c r="B516" s="121" t="s">
        <v>186</v>
      </c>
      <c r="C516" s="122" t="s">
        <v>105</v>
      </c>
      <c r="D516" s="122" t="s">
        <v>103</v>
      </c>
      <c r="E516" s="123">
        <v>0</v>
      </c>
      <c r="F516" s="124">
        <v>0</v>
      </c>
    </row>
    <row r="517" spans="2:6" ht="30" customHeight="1" x14ac:dyDescent="0.5">
      <c r="B517" s="121" t="s">
        <v>186</v>
      </c>
      <c r="C517" s="122" t="s">
        <v>105</v>
      </c>
      <c r="D517" s="122" t="s">
        <v>104</v>
      </c>
      <c r="E517" s="123">
        <v>0</v>
      </c>
      <c r="F517" s="124">
        <v>0</v>
      </c>
    </row>
    <row r="518" spans="2:6" ht="30" customHeight="1" x14ac:dyDescent="0.5">
      <c r="B518" s="121" t="s">
        <v>186</v>
      </c>
      <c r="C518" s="122" t="s">
        <v>106</v>
      </c>
      <c r="D518" s="122" t="s">
        <v>66</v>
      </c>
      <c r="E518" s="123">
        <v>12.24</v>
      </c>
      <c r="F518" s="124">
        <v>255.48</v>
      </c>
    </row>
    <row r="519" spans="2:6" ht="30" customHeight="1" x14ac:dyDescent="0.5">
      <c r="B519" s="121" t="s">
        <v>186</v>
      </c>
      <c r="C519" s="122" t="s">
        <v>106</v>
      </c>
      <c r="D519" s="122" t="s">
        <v>67</v>
      </c>
      <c r="E519" s="123">
        <v>48.24</v>
      </c>
      <c r="F519" s="124">
        <v>852.95</v>
      </c>
    </row>
    <row r="520" spans="2:6" ht="30" customHeight="1" x14ac:dyDescent="0.5">
      <c r="B520" s="121" t="s">
        <v>186</v>
      </c>
      <c r="C520" s="122" t="s">
        <v>106</v>
      </c>
      <c r="D520" s="122" t="s">
        <v>68</v>
      </c>
      <c r="E520" s="123">
        <v>0</v>
      </c>
      <c r="F520" s="124">
        <v>0</v>
      </c>
    </row>
    <row r="521" spans="2:6" ht="30" customHeight="1" x14ac:dyDescent="0.5">
      <c r="B521" s="121" t="s">
        <v>186</v>
      </c>
      <c r="C521" s="122" t="s">
        <v>106</v>
      </c>
      <c r="D521" s="122" t="s">
        <v>69</v>
      </c>
      <c r="E521" s="123">
        <v>0</v>
      </c>
      <c r="F521" s="124">
        <v>0</v>
      </c>
    </row>
    <row r="522" spans="2:6" ht="30" customHeight="1" x14ac:dyDescent="0.5">
      <c r="B522" s="121" t="s">
        <v>186</v>
      </c>
      <c r="C522" s="122" t="s">
        <v>106</v>
      </c>
      <c r="D522" s="122" t="s">
        <v>70</v>
      </c>
      <c r="E522" s="123">
        <v>0</v>
      </c>
      <c r="F522" s="124">
        <v>0</v>
      </c>
    </row>
    <row r="523" spans="2:6" ht="30" customHeight="1" x14ac:dyDescent="0.5">
      <c r="B523" s="121" t="s">
        <v>186</v>
      </c>
      <c r="C523" s="122" t="s">
        <v>106</v>
      </c>
      <c r="D523" s="122" t="s">
        <v>71</v>
      </c>
      <c r="E523" s="123">
        <v>3.96</v>
      </c>
      <c r="F523" s="124">
        <v>37.71</v>
      </c>
    </row>
    <row r="524" spans="2:6" ht="30" customHeight="1" x14ac:dyDescent="0.5">
      <c r="B524" s="121" t="s">
        <v>186</v>
      </c>
      <c r="C524" s="122" t="s">
        <v>106</v>
      </c>
      <c r="D524" s="122" t="s">
        <v>72</v>
      </c>
      <c r="E524" s="123">
        <v>97.33</v>
      </c>
      <c r="F524" s="124">
        <v>1538.71</v>
      </c>
    </row>
    <row r="525" spans="2:6" ht="30" customHeight="1" x14ac:dyDescent="0.5">
      <c r="B525" s="121" t="s">
        <v>186</v>
      </c>
      <c r="C525" s="122" t="s">
        <v>106</v>
      </c>
      <c r="D525" s="122" t="s">
        <v>73</v>
      </c>
      <c r="E525" s="123">
        <v>1.56</v>
      </c>
      <c r="F525" s="124">
        <v>15.72</v>
      </c>
    </row>
    <row r="526" spans="2:6" ht="30" customHeight="1" x14ac:dyDescent="0.5">
      <c r="B526" s="121" t="s">
        <v>186</v>
      </c>
      <c r="C526" s="122" t="s">
        <v>106</v>
      </c>
      <c r="D526" s="122" t="s">
        <v>74</v>
      </c>
      <c r="E526" s="123">
        <v>0</v>
      </c>
      <c r="F526" s="124">
        <v>0</v>
      </c>
    </row>
    <row r="527" spans="2:6" ht="30" customHeight="1" x14ac:dyDescent="0.5">
      <c r="B527" s="121" t="s">
        <v>186</v>
      </c>
      <c r="C527" s="122" t="s">
        <v>106</v>
      </c>
      <c r="D527" s="122" t="s">
        <v>75</v>
      </c>
      <c r="E527" s="123">
        <v>0</v>
      </c>
      <c r="F527" s="124">
        <v>0</v>
      </c>
    </row>
    <row r="528" spans="2:6" ht="30" customHeight="1" x14ac:dyDescent="0.5">
      <c r="B528" s="121" t="s">
        <v>186</v>
      </c>
      <c r="C528" s="122" t="s">
        <v>106</v>
      </c>
      <c r="D528" s="122" t="s">
        <v>76</v>
      </c>
      <c r="E528" s="123">
        <v>0</v>
      </c>
      <c r="F528" s="124">
        <v>0</v>
      </c>
    </row>
    <row r="529" spans="2:6" ht="30" customHeight="1" x14ac:dyDescent="0.5">
      <c r="B529" s="121" t="s">
        <v>186</v>
      </c>
      <c r="C529" s="122" t="s">
        <v>106</v>
      </c>
      <c r="D529" s="122" t="s">
        <v>77</v>
      </c>
      <c r="E529" s="123">
        <v>0</v>
      </c>
      <c r="F529" s="124">
        <v>0</v>
      </c>
    </row>
    <row r="530" spans="2:6" ht="30" customHeight="1" x14ac:dyDescent="0.5">
      <c r="B530" s="121" t="s">
        <v>186</v>
      </c>
      <c r="C530" s="122" t="s">
        <v>106</v>
      </c>
      <c r="D530" s="122" t="s">
        <v>78</v>
      </c>
      <c r="E530" s="123">
        <v>8.49</v>
      </c>
      <c r="F530" s="124">
        <v>92.45</v>
      </c>
    </row>
    <row r="531" spans="2:6" ht="30" customHeight="1" x14ac:dyDescent="0.5">
      <c r="B531" s="121" t="s">
        <v>186</v>
      </c>
      <c r="C531" s="122" t="s">
        <v>106</v>
      </c>
      <c r="D531" s="122" t="s">
        <v>79</v>
      </c>
      <c r="E531" s="123">
        <v>0</v>
      </c>
      <c r="F531" s="124">
        <v>0</v>
      </c>
    </row>
    <row r="532" spans="2:6" ht="30" customHeight="1" x14ac:dyDescent="0.5">
      <c r="B532" s="121" t="s">
        <v>186</v>
      </c>
      <c r="C532" s="122" t="s">
        <v>106</v>
      </c>
      <c r="D532" s="122" t="s">
        <v>80</v>
      </c>
      <c r="E532" s="123">
        <v>0</v>
      </c>
      <c r="F532" s="124">
        <v>0</v>
      </c>
    </row>
    <row r="533" spans="2:6" ht="30" customHeight="1" x14ac:dyDescent="0.5">
      <c r="B533" s="121" t="s">
        <v>186</v>
      </c>
      <c r="C533" s="122" t="s">
        <v>106</v>
      </c>
      <c r="D533" s="122" t="s">
        <v>81</v>
      </c>
      <c r="E533" s="123">
        <v>0</v>
      </c>
      <c r="F533" s="124">
        <v>0</v>
      </c>
    </row>
    <row r="534" spans="2:6" ht="30" customHeight="1" x14ac:dyDescent="0.5">
      <c r="B534" s="121" t="s">
        <v>186</v>
      </c>
      <c r="C534" s="122" t="s">
        <v>106</v>
      </c>
      <c r="D534" s="122" t="s">
        <v>83</v>
      </c>
      <c r="E534" s="123">
        <v>27.07</v>
      </c>
      <c r="F534" s="124">
        <v>398.42</v>
      </c>
    </row>
    <row r="535" spans="2:6" ht="30" customHeight="1" x14ac:dyDescent="0.5">
      <c r="B535" s="121" t="s">
        <v>186</v>
      </c>
      <c r="C535" s="122" t="s">
        <v>106</v>
      </c>
      <c r="D535" s="122" t="s">
        <v>85</v>
      </c>
      <c r="E535" s="123">
        <v>0</v>
      </c>
      <c r="F535" s="124">
        <v>0</v>
      </c>
    </row>
    <row r="536" spans="2:6" ht="30" customHeight="1" x14ac:dyDescent="0.5">
      <c r="B536" s="121" t="s">
        <v>186</v>
      </c>
      <c r="C536" s="122" t="s">
        <v>106</v>
      </c>
      <c r="D536" s="122" t="s">
        <v>87</v>
      </c>
      <c r="E536" s="123">
        <v>0</v>
      </c>
      <c r="F536" s="124">
        <v>0</v>
      </c>
    </row>
    <row r="537" spans="2:6" ht="30" customHeight="1" x14ac:dyDescent="0.5">
      <c r="B537" s="121" t="s">
        <v>186</v>
      </c>
      <c r="C537" s="122" t="s">
        <v>106</v>
      </c>
      <c r="D537" s="122" t="s">
        <v>89</v>
      </c>
      <c r="E537" s="123">
        <v>0.02</v>
      </c>
      <c r="F537" s="124">
        <v>0.11</v>
      </c>
    </row>
    <row r="538" spans="2:6" ht="30" customHeight="1" x14ac:dyDescent="0.5">
      <c r="B538" s="121" t="s">
        <v>186</v>
      </c>
      <c r="C538" s="122" t="s">
        <v>106</v>
      </c>
      <c r="D538" s="122" t="s">
        <v>91</v>
      </c>
      <c r="E538" s="123">
        <v>0</v>
      </c>
      <c r="F538" s="124">
        <v>0</v>
      </c>
    </row>
    <row r="539" spans="2:6" ht="30" customHeight="1" x14ac:dyDescent="0.5">
      <c r="B539" s="121" t="s">
        <v>186</v>
      </c>
      <c r="C539" s="122" t="s">
        <v>106</v>
      </c>
      <c r="D539" s="122" t="s">
        <v>92</v>
      </c>
      <c r="E539" s="123">
        <v>50.24</v>
      </c>
      <c r="F539" s="124">
        <v>782.56</v>
      </c>
    </row>
    <row r="540" spans="2:6" ht="30" customHeight="1" x14ac:dyDescent="0.5">
      <c r="B540" s="121" t="s">
        <v>186</v>
      </c>
      <c r="C540" s="122" t="s">
        <v>106</v>
      </c>
      <c r="D540" s="122" t="s">
        <v>93</v>
      </c>
      <c r="E540" s="123">
        <v>1.71</v>
      </c>
      <c r="F540" s="124">
        <v>15.2</v>
      </c>
    </row>
    <row r="541" spans="2:6" ht="30" customHeight="1" x14ac:dyDescent="0.5">
      <c r="B541" s="121" t="s">
        <v>186</v>
      </c>
      <c r="C541" s="122" t="s">
        <v>106</v>
      </c>
      <c r="D541" s="122" t="s">
        <v>94</v>
      </c>
      <c r="E541" s="123">
        <v>0</v>
      </c>
      <c r="F541" s="124">
        <v>0</v>
      </c>
    </row>
    <row r="542" spans="2:6" ht="30" customHeight="1" x14ac:dyDescent="0.5">
      <c r="B542" s="121" t="s">
        <v>186</v>
      </c>
      <c r="C542" s="122" t="s">
        <v>106</v>
      </c>
      <c r="D542" s="122" t="s">
        <v>95</v>
      </c>
      <c r="E542" s="123">
        <v>0</v>
      </c>
      <c r="F542" s="124">
        <v>0</v>
      </c>
    </row>
    <row r="543" spans="2:6" ht="30" customHeight="1" x14ac:dyDescent="0.5">
      <c r="B543" s="121" t="s">
        <v>186</v>
      </c>
      <c r="C543" s="122" t="s">
        <v>106</v>
      </c>
      <c r="D543" s="122" t="s">
        <v>96</v>
      </c>
      <c r="E543" s="123">
        <v>0</v>
      </c>
      <c r="F543" s="124">
        <v>0</v>
      </c>
    </row>
    <row r="544" spans="2:6" ht="30" customHeight="1" x14ac:dyDescent="0.5">
      <c r="B544" s="121" t="s">
        <v>186</v>
      </c>
      <c r="C544" s="122" t="s">
        <v>106</v>
      </c>
      <c r="D544" s="122" t="s">
        <v>97</v>
      </c>
      <c r="E544" s="123">
        <v>4.51</v>
      </c>
      <c r="F544" s="124">
        <v>75.41</v>
      </c>
    </row>
    <row r="545" spans="2:6" ht="30" customHeight="1" x14ac:dyDescent="0.5">
      <c r="B545" s="121" t="s">
        <v>186</v>
      </c>
      <c r="C545" s="122" t="s">
        <v>106</v>
      </c>
      <c r="D545" s="122" t="s">
        <v>98</v>
      </c>
      <c r="E545" s="123">
        <v>0</v>
      </c>
      <c r="F545" s="124">
        <v>0</v>
      </c>
    </row>
    <row r="546" spans="2:6" ht="30" customHeight="1" x14ac:dyDescent="0.5">
      <c r="B546" s="121" t="s">
        <v>186</v>
      </c>
      <c r="C546" s="122" t="s">
        <v>106</v>
      </c>
      <c r="D546" s="122" t="s">
        <v>99</v>
      </c>
      <c r="E546" s="123">
        <v>0.37</v>
      </c>
      <c r="F546" s="124">
        <v>4.6100000000000003</v>
      </c>
    </row>
    <row r="547" spans="2:6" ht="30" customHeight="1" x14ac:dyDescent="0.5">
      <c r="B547" s="121" t="s">
        <v>186</v>
      </c>
      <c r="C547" s="122" t="s">
        <v>106</v>
      </c>
      <c r="D547" s="122" t="s">
        <v>100</v>
      </c>
      <c r="E547" s="123">
        <v>0</v>
      </c>
      <c r="F547" s="124">
        <v>0</v>
      </c>
    </row>
    <row r="548" spans="2:6" ht="30" customHeight="1" x14ac:dyDescent="0.5">
      <c r="B548" s="121" t="s">
        <v>186</v>
      </c>
      <c r="C548" s="122" t="s">
        <v>106</v>
      </c>
      <c r="D548" s="122" t="s">
        <v>101</v>
      </c>
      <c r="E548" s="123">
        <v>0</v>
      </c>
      <c r="F548" s="124">
        <v>0</v>
      </c>
    </row>
    <row r="549" spans="2:6" ht="30" customHeight="1" x14ac:dyDescent="0.5">
      <c r="B549" s="121" t="s">
        <v>186</v>
      </c>
      <c r="C549" s="122" t="s">
        <v>106</v>
      </c>
      <c r="D549" s="122" t="s">
        <v>102</v>
      </c>
      <c r="E549" s="123">
        <v>0</v>
      </c>
      <c r="F549" s="124">
        <v>0</v>
      </c>
    </row>
    <row r="550" spans="2:6" ht="30" customHeight="1" x14ac:dyDescent="0.5">
      <c r="B550" s="121" t="s">
        <v>186</v>
      </c>
      <c r="C550" s="122" t="s">
        <v>106</v>
      </c>
      <c r="D550" s="122" t="s">
        <v>103</v>
      </c>
      <c r="E550" s="123">
        <v>0</v>
      </c>
      <c r="F550" s="124">
        <v>0</v>
      </c>
    </row>
    <row r="551" spans="2:6" ht="30" customHeight="1" x14ac:dyDescent="0.5">
      <c r="B551" s="121" t="s">
        <v>186</v>
      </c>
      <c r="C551" s="122" t="s">
        <v>106</v>
      </c>
      <c r="D551" s="122" t="s">
        <v>104</v>
      </c>
      <c r="E551" s="123">
        <v>0</v>
      </c>
      <c r="F551" s="124">
        <v>0</v>
      </c>
    </row>
    <row r="552" spans="2:6" ht="30" customHeight="1" x14ac:dyDescent="0.5">
      <c r="B552" s="121" t="s">
        <v>187</v>
      </c>
      <c r="C552" s="122" t="s">
        <v>105</v>
      </c>
      <c r="D552" s="122" t="s">
        <v>66</v>
      </c>
      <c r="E552" s="123">
        <v>1.45</v>
      </c>
      <c r="F552" s="124">
        <v>9.91</v>
      </c>
    </row>
    <row r="553" spans="2:6" ht="30" customHeight="1" x14ac:dyDescent="0.5">
      <c r="B553" s="121" t="s">
        <v>187</v>
      </c>
      <c r="C553" s="122" t="s">
        <v>105</v>
      </c>
      <c r="D553" s="122" t="s">
        <v>67</v>
      </c>
      <c r="E553" s="123">
        <v>8.25</v>
      </c>
      <c r="F553" s="124">
        <v>67.14</v>
      </c>
    </row>
    <row r="554" spans="2:6" ht="30" customHeight="1" x14ac:dyDescent="0.5">
      <c r="B554" s="121" t="s">
        <v>187</v>
      </c>
      <c r="C554" s="122" t="s">
        <v>105</v>
      </c>
      <c r="D554" s="122" t="s">
        <v>68</v>
      </c>
      <c r="E554" s="123">
        <v>0</v>
      </c>
      <c r="F554" s="124">
        <v>0</v>
      </c>
    </row>
    <row r="555" spans="2:6" ht="30" customHeight="1" x14ac:dyDescent="0.5">
      <c r="B555" s="121" t="s">
        <v>187</v>
      </c>
      <c r="C555" s="122" t="s">
        <v>105</v>
      </c>
      <c r="D555" s="122" t="s">
        <v>69</v>
      </c>
      <c r="E555" s="123">
        <v>0</v>
      </c>
      <c r="F555" s="124">
        <v>0</v>
      </c>
    </row>
    <row r="556" spans="2:6" ht="30" customHeight="1" x14ac:dyDescent="0.5">
      <c r="B556" s="121" t="s">
        <v>187</v>
      </c>
      <c r="C556" s="122" t="s">
        <v>105</v>
      </c>
      <c r="D556" s="122" t="s">
        <v>70</v>
      </c>
      <c r="E556" s="123">
        <v>0</v>
      </c>
      <c r="F556" s="124">
        <v>0</v>
      </c>
    </row>
    <row r="557" spans="2:6" ht="30" customHeight="1" x14ac:dyDescent="0.5">
      <c r="B557" s="121" t="s">
        <v>187</v>
      </c>
      <c r="C557" s="122" t="s">
        <v>105</v>
      </c>
      <c r="D557" s="122" t="s">
        <v>71</v>
      </c>
      <c r="E557" s="123">
        <v>0</v>
      </c>
      <c r="F557" s="124">
        <v>0</v>
      </c>
    </row>
    <row r="558" spans="2:6" ht="30" customHeight="1" x14ac:dyDescent="0.5">
      <c r="B558" s="121" t="s">
        <v>187</v>
      </c>
      <c r="C558" s="122" t="s">
        <v>105</v>
      </c>
      <c r="D558" s="122" t="s">
        <v>72</v>
      </c>
      <c r="E558" s="123">
        <v>0</v>
      </c>
      <c r="F558" s="124">
        <v>0</v>
      </c>
    </row>
    <row r="559" spans="2:6" ht="30" customHeight="1" x14ac:dyDescent="0.5">
      <c r="B559" s="121" t="s">
        <v>187</v>
      </c>
      <c r="C559" s="122" t="s">
        <v>105</v>
      </c>
      <c r="D559" s="122" t="s">
        <v>73</v>
      </c>
      <c r="E559" s="123">
        <v>0</v>
      </c>
      <c r="F559" s="124">
        <v>0</v>
      </c>
    </row>
    <row r="560" spans="2:6" ht="30" customHeight="1" x14ac:dyDescent="0.5">
      <c r="B560" s="121" t="s">
        <v>187</v>
      </c>
      <c r="C560" s="122" t="s">
        <v>105</v>
      </c>
      <c r="D560" s="122" t="s">
        <v>74</v>
      </c>
      <c r="E560" s="123">
        <v>0</v>
      </c>
      <c r="F560" s="124">
        <v>0</v>
      </c>
    </row>
    <row r="561" spans="2:6" ht="30" customHeight="1" x14ac:dyDescent="0.5">
      <c r="B561" s="121" t="s">
        <v>187</v>
      </c>
      <c r="C561" s="122" t="s">
        <v>105</v>
      </c>
      <c r="D561" s="122" t="s">
        <v>75</v>
      </c>
      <c r="E561" s="123">
        <v>0</v>
      </c>
      <c r="F561" s="124">
        <v>0</v>
      </c>
    </row>
    <row r="562" spans="2:6" ht="30" customHeight="1" x14ac:dyDescent="0.5">
      <c r="B562" s="121" t="s">
        <v>187</v>
      </c>
      <c r="C562" s="122" t="s">
        <v>105</v>
      </c>
      <c r="D562" s="122" t="s">
        <v>76</v>
      </c>
      <c r="E562" s="123">
        <v>0</v>
      </c>
      <c r="F562" s="124">
        <v>0</v>
      </c>
    </row>
    <row r="563" spans="2:6" ht="30" customHeight="1" x14ac:dyDescent="0.5">
      <c r="B563" s="121" t="s">
        <v>187</v>
      </c>
      <c r="C563" s="122" t="s">
        <v>105</v>
      </c>
      <c r="D563" s="122" t="s">
        <v>77</v>
      </c>
      <c r="E563" s="123">
        <v>0</v>
      </c>
      <c r="F563" s="124">
        <v>0</v>
      </c>
    </row>
    <row r="564" spans="2:6" ht="30" customHeight="1" x14ac:dyDescent="0.5">
      <c r="B564" s="121" t="s">
        <v>187</v>
      </c>
      <c r="C564" s="122" t="s">
        <v>105</v>
      </c>
      <c r="D564" s="122" t="s">
        <v>78</v>
      </c>
      <c r="E564" s="123">
        <v>0</v>
      </c>
      <c r="F564" s="124">
        <v>0</v>
      </c>
    </row>
    <row r="565" spans="2:6" ht="30" customHeight="1" x14ac:dyDescent="0.5">
      <c r="B565" s="121" t="s">
        <v>187</v>
      </c>
      <c r="C565" s="122" t="s">
        <v>105</v>
      </c>
      <c r="D565" s="122" t="s">
        <v>79</v>
      </c>
      <c r="E565" s="123">
        <v>0</v>
      </c>
      <c r="F565" s="124">
        <v>0</v>
      </c>
    </row>
    <row r="566" spans="2:6" ht="30" customHeight="1" x14ac:dyDescent="0.5">
      <c r="B566" s="121" t="s">
        <v>187</v>
      </c>
      <c r="C566" s="122" t="s">
        <v>105</v>
      </c>
      <c r="D566" s="122" t="s">
        <v>80</v>
      </c>
      <c r="E566" s="123">
        <v>0</v>
      </c>
      <c r="F566" s="124">
        <v>0</v>
      </c>
    </row>
    <row r="567" spans="2:6" ht="30" customHeight="1" x14ac:dyDescent="0.5">
      <c r="B567" s="121" t="s">
        <v>187</v>
      </c>
      <c r="C567" s="122" t="s">
        <v>105</v>
      </c>
      <c r="D567" s="122" t="s">
        <v>81</v>
      </c>
      <c r="E567" s="123">
        <v>0</v>
      </c>
      <c r="F567" s="124">
        <v>0</v>
      </c>
    </row>
    <row r="568" spans="2:6" ht="30" customHeight="1" x14ac:dyDescent="0.5">
      <c r="B568" s="121" t="s">
        <v>187</v>
      </c>
      <c r="C568" s="122" t="s">
        <v>105</v>
      </c>
      <c r="D568" s="122" t="s">
        <v>83</v>
      </c>
      <c r="E568" s="123">
        <v>0.44</v>
      </c>
      <c r="F568" s="124">
        <v>3.44</v>
      </c>
    </row>
    <row r="569" spans="2:6" ht="30" customHeight="1" x14ac:dyDescent="0.5">
      <c r="B569" s="121" t="s">
        <v>187</v>
      </c>
      <c r="C569" s="122" t="s">
        <v>105</v>
      </c>
      <c r="D569" s="122" t="s">
        <v>85</v>
      </c>
      <c r="E569" s="123">
        <v>0</v>
      </c>
      <c r="F569" s="124">
        <v>0</v>
      </c>
    </row>
    <row r="570" spans="2:6" ht="30" customHeight="1" x14ac:dyDescent="0.5">
      <c r="B570" s="121" t="s">
        <v>187</v>
      </c>
      <c r="C570" s="122" t="s">
        <v>105</v>
      </c>
      <c r="D570" s="122" t="s">
        <v>87</v>
      </c>
      <c r="E570" s="123">
        <v>0</v>
      </c>
      <c r="F570" s="124">
        <v>0</v>
      </c>
    </row>
    <row r="571" spans="2:6" ht="30" customHeight="1" x14ac:dyDescent="0.5">
      <c r="B571" s="121" t="s">
        <v>187</v>
      </c>
      <c r="C571" s="122" t="s">
        <v>105</v>
      </c>
      <c r="D571" s="122" t="s">
        <v>89</v>
      </c>
      <c r="E571" s="123">
        <v>0</v>
      </c>
      <c r="F571" s="124">
        <v>0</v>
      </c>
    </row>
    <row r="572" spans="2:6" ht="30" customHeight="1" x14ac:dyDescent="0.5">
      <c r="B572" s="121" t="s">
        <v>187</v>
      </c>
      <c r="C572" s="122" t="s">
        <v>105</v>
      </c>
      <c r="D572" s="122" t="s">
        <v>91</v>
      </c>
      <c r="E572" s="123">
        <v>0</v>
      </c>
      <c r="F572" s="124">
        <v>0</v>
      </c>
    </row>
    <row r="573" spans="2:6" ht="30" customHeight="1" x14ac:dyDescent="0.5">
      <c r="B573" s="121" t="s">
        <v>187</v>
      </c>
      <c r="C573" s="122" t="s">
        <v>105</v>
      </c>
      <c r="D573" s="122" t="s">
        <v>92</v>
      </c>
      <c r="E573" s="123">
        <v>0.18</v>
      </c>
      <c r="F573" s="124">
        <v>1.64</v>
      </c>
    </row>
    <row r="574" spans="2:6" ht="30" customHeight="1" x14ac:dyDescent="0.5">
      <c r="B574" s="121" t="s">
        <v>187</v>
      </c>
      <c r="C574" s="122" t="s">
        <v>105</v>
      </c>
      <c r="D574" s="122" t="s">
        <v>93</v>
      </c>
      <c r="E574" s="123">
        <v>0</v>
      </c>
      <c r="F574" s="124">
        <v>0</v>
      </c>
    </row>
    <row r="575" spans="2:6" ht="30" customHeight="1" x14ac:dyDescent="0.5">
      <c r="B575" s="121" t="s">
        <v>187</v>
      </c>
      <c r="C575" s="122" t="s">
        <v>105</v>
      </c>
      <c r="D575" s="122" t="s">
        <v>94</v>
      </c>
      <c r="E575" s="123">
        <v>0</v>
      </c>
      <c r="F575" s="124">
        <v>0</v>
      </c>
    </row>
    <row r="576" spans="2:6" ht="30" customHeight="1" x14ac:dyDescent="0.5">
      <c r="B576" s="121" t="s">
        <v>187</v>
      </c>
      <c r="C576" s="122" t="s">
        <v>105</v>
      </c>
      <c r="D576" s="122" t="s">
        <v>95</v>
      </c>
      <c r="E576" s="123">
        <v>0</v>
      </c>
      <c r="F576" s="124">
        <v>0</v>
      </c>
    </row>
    <row r="577" spans="2:6" ht="30" customHeight="1" x14ac:dyDescent="0.5">
      <c r="B577" s="121" t="s">
        <v>187</v>
      </c>
      <c r="C577" s="122" t="s">
        <v>105</v>
      </c>
      <c r="D577" s="122" t="s">
        <v>96</v>
      </c>
      <c r="E577" s="123">
        <v>0</v>
      </c>
      <c r="F577" s="124">
        <v>0</v>
      </c>
    </row>
    <row r="578" spans="2:6" ht="30" customHeight="1" x14ac:dyDescent="0.5">
      <c r="B578" s="121" t="s">
        <v>187</v>
      </c>
      <c r="C578" s="122" t="s">
        <v>105</v>
      </c>
      <c r="D578" s="122" t="s">
        <v>97</v>
      </c>
      <c r="E578" s="123">
        <v>0</v>
      </c>
      <c r="F578" s="124">
        <v>0</v>
      </c>
    </row>
    <row r="579" spans="2:6" ht="30" customHeight="1" x14ac:dyDescent="0.5">
      <c r="B579" s="121" t="s">
        <v>187</v>
      </c>
      <c r="C579" s="122" t="s">
        <v>105</v>
      </c>
      <c r="D579" s="122" t="s">
        <v>98</v>
      </c>
      <c r="E579" s="123">
        <v>0</v>
      </c>
      <c r="F579" s="124">
        <v>0</v>
      </c>
    </row>
    <row r="580" spans="2:6" ht="30" customHeight="1" x14ac:dyDescent="0.5">
      <c r="B580" s="121" t="s">
        <v>187</v>
      </c>
      <c r="C580" s="122" t="s">
        <v>105</v>
      </c>
      <c r="D580" s="122" t="s">
        <v>99</v>
      </c>
      <c r="E580" s="123">
        <v>0</v>
      </c>
      <c r="F580" s="124">
        <v>0</v>
      </c>
    </row>
    <row r="581" spans="2:6" ht="30" customHeight="1" x14ac:dyDescent="0.5">
      <c r="B581" s="121" t="s">
        <v>187</v>
      </c>
      <c r="C581" s="122" t="s">
        <v>105</v>
      </c>
      <c r="D581" s="122" t="s">
        <v>100</v>
      </c>
      <c r="E581" s="123">
        <v>0</v>
      </c>
      <c r="F581" s="124">
        <v>0</v>
      </c>
    </row>
    <row r="582" spans="2:6" ht="30" customHeight="1" x14ac:dyDescent="0.5">
      <c r="B582" s="121" t="s">
        <v>187</v>
      </c>
      <c r="C582" s="122" t="s">
        <v>105</v>
      </c>
      <c r="D582" s="122" t="s">
        <v>101</v>
      </c>
      <c r="E582" s="123">
        <v>0</v>
      </c>
      <c r="F582" s="124">
        <v>0</v>
      </c>
    </row>
    <row r="583" spans="2:6" ht="30" customHeight="1" x14ac:dyDescent="0.5">
      <c r="B583" s="121" t="s">
        <v>187</v>
      </c>
      <c r="C583" s="122" t="s">
        <v>105</v>
      </c>
      <c r="D583" s="122" t="s">
        <v>102</v>
      </c>
      <c r="E583" s="123">
        <v>0</v>
      </c>
      <c r="F583" s="124">
        <v>0</v>
      </c>
    </row>
    <row r="584" spans="2:6" ht="30" customHeight="1" x14ac:dyDescent="0.5">
      <c r="B584" s="121" t="s">
        <v>187</v>
      </c>
      <c r="C584" s="122" t="s">
        <v>105</v>
      </c>
      <c r="D584" s="122" t="s">
        <v>103</v>
      </c>
      <c r="E584" s="123">
        <v>0</v>
      </c>
      <c r="F584" s="124">
        <v>0</v>
      </c>
    </row>
    <row r="585" spans="2:6" ht="30" customHeight="1" x14ac:dyDescent="0.5">
      <c r="B585" s="121" t="s">
        <v>187</v>
      </c>
      <c r="C585" s="122" t="s">
        <v>105</v>
      </c>
      <c r="D585" s="122" t="s">
        <v>104</v>
      </c>
      <c r="E585" s="123">
        <v>0</v>
      </c>
      <c r="F585" s="124">
        <v>0</v>
      </c>
    </row>
    <row r="586" spans="2:6" ht="30" customHeight="1" x14ac:dyDescent="0.5">
      <c r="B586" s="121" t="s">
        <v>187</v>
      </c>
      <c r="C586" s="122" t="s">
        <v>106</v>
      </c>
      <c r="D586" s="122" t="s">
        <v>66</v>
      </c>
      <c r="E586" s="123">
        <v>0.4</v>
      </c>
      <c r="F586" s="124">
        <v>3.18</v>
      </c>
    </row>
    <row r="587" spans="2:6" ht="30" customHeight="1" x14ac:dyDescent="0.5">
      <c r="B587" s="121" t="s">
        <v>187</v>
      </c>
      <c r="C587" s="122" t="s">
        <v>106</v>
      </c>
      <c r="D587" s="122" t="s">
        <v>67</v>
      </c>
      <c r="E587" s="123">
        <v>11.78</v>
      </c>
      <c r="F587" s="124">
        <v>127.94</v>
      </c>
    </row>
    <row r="588" spans="2:6" ht="30" customHeight="1" x14ac:dyDescent="0.5">
      <c r="B588" s="121" t="s">
        <v>187</v>
      </c>
      <c r="C588" s="122" t="s">
        <v>106</v>
      </c>
      <c r="D588" s="122" t="s">
        <v>68</v>
      </c>
      <c r="E588" s="123">
        <v>0</v>
      </c>
      <c r="F588" s="124">
        <v>0</v>
      </c>
    </row>
    <row r="589" spans="2:6" ht="30" customHeight="1" x14ac:dyDescent="0.5">
      <c r="B589" s="121" t="s">
        <v>187</v>
      </c>
      <c r="C589" s="122" t="s">
        <v>106</v>
      </c>
      <c r="D589" s="122" t="s">
        <v>69</v>
      </c>
      <c r="E589" s="123">
        <v>0</v>
      </c>
      <c r="F589" s="124">
        <v>0</v>
      </c>
    </row>
    <row r="590" spans="2:6" ht="30" customHeight="1" x14ac:dyDescent="0.5">
      <c r="B590" s="121" t="s">
        <v>187</v>
      </c>
      <c r="C590" s="122" t="s">
        <v>106</v>
      </c>
      <c r="D590" s="122" t="s">
        <v>70</v>
      </c>
      <c r="E590" s="123">
        <v>0</v>
      </c>
      <c r="F590" s="124">
        <v>0</v>
      </c>
    </row>
    <row r="591" spans="2:6" ht="30" customHeight="1" x14ac:dyDescent="0.5">
      <c r="B591" s="121" t="s">
        <v>187</v>
      </c>
      <c r="C591" s="122" t="s">
        <v>106</v>
      </c>
      <c r="D591" s="122" t="s">
        <v>71</v>
      </c>
      <c r="E591" s="123">
        <v>0</v>
      </c>
      <c r="F591" s="124">
        <v>0</v>
      </c>
    </row>
    <row r="592" spans="2:6" ht="30" customHeight="1" x14ac:dyDescent="0.5">
      <c r="B592" s="121" t="s">
        <v>187</v>
      </c>
      <c r="C592" s="122" t="s">
        <v>106</v>
      </c>
      <c r="D592" s="122" t="s">
        <v>72</v>
      </c>
      <c r="E592" s="123">
        <v>0</v>
      </c>
      <c r="F592" s="124">
        <v>0</v>
      </c>
    </row>
    <row r="593" spans="2:6" ht="30" customHeight="1" x14ac:dyDescent="0.5">
      <c r="B593" s="121" t="s">
        <v>187</v>
      </c>
      <c r="C593" s="122" t="s">
        <v>106</v>
      </c>
      <c r="D593" s="122" t="s">
        <v>73</v>
      </c>
      <c r="E593" s="123">
        <v>0</v>
      </c>
      <c r="F593" s="124">
        <v>0</v>
      </c>
    </row>
    <row r="594" spans="2:6" ht="30" customHeight="1" x14ac:dyDescent="0.5">
      <c r="B594" s="121" t="s">
        <v>187</v>
      </c>
      <c r="C594" s="122" t="s">
        <v>106</v>
      </c>
      <c r="D594" s="122" t="s">
        <v>74</v>
      </c>
      <c r="E594" s="123">
        <v>0</v>
      </c>
      <c r="F594" s="124">
        <v>0</v>
      </c>
    </row>
    <row r="595" spans="2:6" ht="30" customHeight="1" x14ac:dyDescent="0.5">
      <c r="B595" s="121" t="s">
        <v>187</v>
      </c>
      <c r="C595" s="122" t="s">
        <v>106</v>
      </c>
      <c r="D595" s="122" t="s">
        <v>75</v>
      </c>
      <c r="E595" s="123">
        <v>0</v>
      </c>
      <c r="F595" s="124">
        <v>0</v>
      </c>
    </row>
    <row r="596" spans="2:6" ht="30" customHeight="1" x14ac:dyDescent="0.5">
      <c r="B596" s="121" t="s">
        <v>187</v>
      </c>
      <c r="C596" s="122" t="s">
        <v>106</v>
      </c>
      <c r="D596" s="122" t="s">
        <v>76</v>
      </c>
      <c r="E596" s="123">
        <v>0</v>
      </c>
      <c r="F596" s="124">
        <v>0</v>
      </c>
    </row>
    <row r="597" spans="2:6" ht="30" customHeight="1" x14ac:dyDescent="0.5">
      <c r="B597" s="121" t="s">
        <v>187</v>
      </c>
      <c r="C597" s="122" t="s">
        <v>106</v>
      </c>
      <c r="D597" s="122" t="s">
        <v>77</v>
      </c>
      <c r="E597" s="123">
        <v>0</v>
      </c>
      <c r="F597" s="124">
        <v>0</v>
      </c>
    </row>
    <row r="598" spans="2:6" ht="30" customHeight="1" x14ac:dyDescent="0.5">
      <c r="B598" s="121" t="s">
        <v>187</v>
      </c>
      <c r="C598" s="122" t="s">
        <v>106</v>
      </c>
      <c r="D598" s="122" t="s">
        <v>78</v>
      </c>
      <c r="E598" s="123">
        <v>0.02</v>
      </c>
      <c r="F598" s="124">
        <v>0</v>
      </c>
    </row>
    <row r="599" spans="2:6" ht="30" customHeight="1" x14ac:dyDescent="0.5">
      <c r="B599" s="121" t="s">
        <v>187</v>
      </c>
      <c r="C599" s="122" t="s">
        <v>106</v>
      </c>
      <c r="D599" s="122" t="s">
        <v>79</v>
      </c>
      <c r="E599" s="123">
        <v>0</v>
      </c>
      <c r="F599" s="124">
        <v>0</v>
      </c>
    </row>
    <row r="600" spans="2:6" ht="30" customHeight="1" x14ac:dyDescent="0.5">
      <c r="B600" s="121" t="s">
        <v>187</v>
      </c>
      <c r="C600" s="122" t="s">
        <v>106</v>
      </c>
      <c r="D600" s="122" t="s">
        <v>80</v>
      </c>
      <c r="E600" s="123">
        <v>0</v>
      </c>
      <c r="F600" s="124">
        <v>0</v>
      </c>
    </row>
    <row r="601" spans="2:6" ht="30" customHeight="1" x14ac:dyDescent="0.5">
      <c r="B601" s="121" t="s">
        <v>187</v>
      </c>
      <c r="C601" s="122" t="s">
        <v>106</v>
      </c>
      <c r="D601" s="122" t="s">
        <v>81</v>
      </c>
      <c r="E601" s="123">
        <v>0</v>
      </c>
      <c r="F601" s="124">
        <v>0</v>
      </c>
    </row>
    <row r="602" spans="2:6" ht="30" customHeight="1" x14ac:dyDescent="0.5">
      <c r="B602" s="121" t="s">
        <v>187</v>
      </c>
      <c r="C602" s="122" t="s">
        <v>106</v>
      </c>
      <c r="D602" s="122" t="s">
        <v>83</v>
      </c>
      <c r="E602" s="123">
        <v>0.44</v>
      </c>
      <c r="F602" s="124">
        <v>3.25</v>
      </c>
    </row>
    <row r="603" spans="2:6" ht="30" customHeight="1" x14ac:dyDescent="0.5">
      <c r="B603" s="121" t="s">
        <v>187</v>
      </c>
      <c r="C603" s="122" t="s">
        <v>106</v>
      </c>
      <c r="D603" s="122" t="s">
        <v>85</v>
      </c>
      <c r="E603" s="123">
        <v>0</v>
      </c>
      <c r="F603" s="124">
        <v>0</v>
      </c>
    </row>
    <row r="604" spans="2:6" ht="30" customHeight="1" x14ac:dyDescent="0.5">
      <c r="B604" s="121" t="s">
        <v>187</v>
      </c>
      <c r="C604" s="122" t="s">
        <v>106</v>
      </c>
      <c r="D604" s="122" t="s">
        <v>87</v>
      </c>
      <c r="E604" s="123">
        <v>0</v>
      </c>
      <c r="F604" s="124">
        <v>0</v>
      </c>
    </row>
    <row r="605" spans="2:6" ht="30" customHeight="1" x14ac:dyDescent="0.5">
      <c r="B605" s="121" t="s">
        <v>187</v>
      </c>
      <c r="C605" s="122" t="s">
        <v>106</v>
      </c>
      <c r="D605" s="122" t="s">
        <v>89</v>
      </c>
      <c r="E605" s="123">
        <v>0</v>
      </c>
      <c r="F605" s="124">
        <v>0</v>
      </c>
    </row>
    <row r="606" spans="2:6" ht="30" customHeight="1" x14ac:dyDescent="0.5">
      <c r="B606" s="121" t="s">
        <v>187</v>
      </c>
      <c r="C606" s="122" t="s">
        <v>106</v>
      </c>
      <c r="D606" s="122" t="s">
        <v>91</v>
      </c>
      <c r="E606" s="123">
        <v>0</v>
      </c>
      <c r="F606" s="124">
        <v>0</v>
      </c>
    </row>
    <row r="607" spans="2:6" ht="30" customHeight="1" x14ac:dyDescent="0.5">
      <c r="B607" s="121" t="s">
        <v>187</v>
      </c>
      <c r="C607" s="122" t="s">
        <v>106</v>
      </c>
      <c r="D607" s="122" t="s">
        <v>92</v>
      </c>
      <c r="E607" s="123">
        <v>0.72</v>
      </c>
      <c r="F607" s="124">
        <v>7</v>
      </c>
    </row>
    <row r="608" spans="2:6" ht="30" customHeight="1" x14ac:dyDescent="0.5">
      <c r="B608" s="121" t="s">
        <v>187</v>
      </c>
      <c r="C608" s="122" t="s">
        <v>106</v>
      </c>
      <c r="D608" s="122" t="s">
        <v>93</v>
      </c>
      <c r="E608" s="123">
        <v>0</v>
      </c>
      <c r="F608" s="124">
        <v>0</v>
      </c>
    </row>
    <row r="609" spans="2:6" ht="30" customHeight="1" x14ac:dyDescent="0.5">
      <c r="B609" s="121" t="s">
        <v>187</v>
      </c>
      <c r="C609" s="122" t="s">
        <v>106</v>
      </c>
      <c r="D609" s="122" t="s">
        <v>94</v>
      </c>
      <c r="E609" s="123">
        <v>0</v>
      </c>
      <c r="F609" s="124">
        <v>0</v>
      </c>
    </row>
    <row r="610" spans="2:6" ht="30" customHeight="1" x14ac:dyDescent="0.5">
      <c r="B610" s="121" t="s">
        <v>187</v>
      </c>
      <c r="C610" s="122" t="s">
        <v>106</v>
      </c>
      <c r="D610" s="122" t="s">
        <v>95</v>
      </c>
      <c r="E610" s="123">
        <v>0</v>
      </c>
      <c r="F610" s="124">
        <v>0</v>
      </c>
    </row>
    <row r="611" spans="2:6" ht="30" customHeight="1" x14ac:dyDescent="0.5">
      <c r="B611" s="121" t="s">
        <v>187</v>
      </c>
      <c r="C611" s="122" t="s">
        <v>106</v>
      </c>
      <c r="D611" s="122" t="s">
        <v>96</v>
      </c>
      <c r="E611" s="123">
        <v>0</v>
      </c>
      <c r="F611" s="124">
        <v>0</v>
      </c>
    </row>
    <row r="612" spans="2:6" ht="30" customHeight="1" x14ac:dyDescent="0.5">
      <c r="B612" s="121" t="s">
        <v>187</v>
      </c>
      <c r="C612" s="122" t="s">
        <v>106</v>
      </c>
      <c r="D612" s="122" t="s">
        <v>97</v>
      </c>
      <c r="E612" s="123">
        <v>0</v>
      </c>
      <c r="F612" s="124">
        <v>0</v>
      </c>
    </row>
    <row r="613" spans="2:6" ht="30" customHeight="1" x14ac:dyDescent="0.5">
      <c r="B613" s="121" t="s">
        <v>187</v>
      </c>
      <c r="C613" s="122" t="s">
        <v>106</v>
      </c>
      <c r="D613" s="122" t="s">
        <v>98</v>
      </c>
      <c r="E613" s="123">
        <v>0</v>
      </c>
      <c r="F613" s="124">
        <v>0</v>
      </c>
    </row>
    <row r="614" spans="2:6" ht="30" customHeight="1" x14ac:dyDescent="0.5">
      <c r="B614" s="121" t="s">
        <v>187</v>
      </c>
      <c r="C614" s="122" t="s">
        <v>106</v>
      </c>
      <c r="D614" s="122" t="s">
        <v>99</v>
      </c>
      <c r="E614" s="123">
        <v>0</v>
      </c>
      <c r="F614" s="124">
        <v>0</v>
      </c>
    </row>
    <row r="615" spans="2:6" ht="30" customHeight="1" x14ac:dyDescent="0.5">
      <c r="B615" s="121" t="s">
        <v>187</v>
      </c>
      <c r="C615" s="122" t="s">
        <v>106</v>
      </c>
      <c r="D615" s="122" t="s">
        <v>100</v>
      </c>
      <c r="E615" s="123">
        <v>0</v>
      </c>
      <c r="F615" s="124">
        <v>0</v>
      </c>
    </row>
    <row r="616" spans="2:6" ht="30" customHeight="1" x14ac:dyDescent="0.5">
      <c r="B616" s="121" t="s">
        <v>187</v>
      </c>
      <c r="C616" s="122" t="s">
        <v>106</v>
      </c>
      <c r="D616" s="122" t="s">
        <v>101</v>
      </c>
      <c r="E616" s="123">
        <v>0</v>
      </c>
      <c r="F616" s="124">
        <v>0</v>
      </c>
    </row>
    <row r="617" spans="2:6" ht="30" customHeight="1" x14ac:dyDescent="0.5">
      <c r="B617" s="121" t="s">
        <v>187</v>
      </c>
      <c r="C617" s="122" t="s">
        <v>106</v>
      </c>
      <c r="D617" s="122" t="s">
        <v>102</v>
      </c>
      <c r="E617" s="123">
        <v>0</v>
      </c>
      <c r="F617" s="124">
        <v>0</v>
      </c>
    </row>
    <row r="618" spans="2:6" ht="30" customHeight="1" x14ac:dyDescent="0.5">
      <c r="B618" s="121" t="s">
        <v>187</v>
      </c>
      <c r="C618" s="122" t="s">
        <v>106</v>
      </c>
      <c r="D618" s="122" t="s">
        <v>103</v>
      </c>
      <c r="E618" s="123">
        <v>0</v>
      </c>
      <c r="F618" s="124">
        <v>0</v>
      </c>
    </row>
    <row r="619" spans="2:6" ht="30" customHeight="1" x14ac:dyDescent="0.5">
      <c r="B619" s="121" t="s">
        <v>187</v>
      </c>
      <c r="C619" s="122" t="s">
        <v>106</v>
      </c>
      <c r="D619" s="122" t="s">
        <v>104</v>
      </c>
      <c r="E619" s="123">
        <v>0</v>
      </c>
      <c r="F619" s="124">
        <v>0</v>
      </c>
    </row>
    <row r="620" spans="2:6" ht="30" customHeight="1" x14ac:dyDescent="0.5">
      <c r="B620" s="121" t="s">
        <v>188</v>
      </c>
      <c r="C620" s="122" t="s">
        <v>65</v>
      </c>
      <c r="D620" s="122" t="s">
        <v>66</v>
      </c>
      <c r="E620" s="123">
        <v>4.1399999999999997</v>
      </c>
      <c r="F620" s="124">
        <v>36.18</v>
      </c>
    </row>
    <row r="621" spans="2:6" ht="30" customHeight="1" x14ac:dyDescent="0.5">
      <c r="B621" s="121" t="s">
        <v>188</v>
      </c>
      <c r="C621" s="122" t="s">
        <v>65</v>
      </c>
      <c r="D621" s="122" t="s">
        <v>67</v>
      </c>
      <c r="E621" s="123">
        <v>6.05</v>
      </c>
      <c r="F621" s="124">
        <v>48.55</v>
      </c>
    </row>
    <row r="622" spans="2:6" ht="30" customHeight="1" x14ac:dyDescent="0.5">
      <c r="B622" s="121" t="s">
        <v>188</v>
      </c>
      <c r="C622" s="122" t="s">
        <v>65</v>
      </c>
      <c r="D622" s="122" t="s">
        <v>68</v>
      </c>
      <c r="E622" s="123">
        <v>0</v>
      </c>
      <c r="F622" s="124">
        <v>0</v>
      </c>
    </row>
    <row r="623" spans="2:6" ht="30" customHeight="1" x14ac:dyDescent="0.5">
      <c r="B623" s="121" t="s">
        <v>188</v>
      </c>
      <c r="C623" s="122" t="s">
        <v>65</v>
      </c>
      <c r="D623" s="122" t="s">
        <v>69</v>
      </c>
      <c r="E623" s="123">
        <v>0</v>
      </c>
      <c r="F623" s="124">
        <v>0</v>
      </c>
    </row>
    <row r="624" spans="2:6" ht="30" customHeight="1" x14ac:dyDescent="0.5">
      <c r="B624" s="121" t="s">
        <v>188</v>
      </c>
      <c r="C624" s="122" t="s">
        <v>65</v>
      </c>
      <c r="D624" s="122" t="s">
        <v>70</v>
      </c>
      <c r="E624" s="123">
        <v>0</v>
      </c>
      <c r="F624" s="124">
        <v>0</v>
      </c>
    </row>
    <row r="625" spans="2:6" ht="30" customHeight="1" x14ac:dyDescent="0.5">
      <c r="B625" s="121" t="s">
        <v>188</v>
      </c>
      <c r="C625" s="122" t="s">
        <v>65</v>
      </c>
      <c r="D625" s="122" t="s">
        <v>71</v>
      </c>
      <c r="E625" s="123">
        <v>0</v>
      </c>
      <c r="F625" s="124">
        <v>0</v>
      </c>
    </row>
    <row r="626" spans="2:6" ht="30" customHeight="1" x14ac:dyDescent="0.5">
      <c r="B626" s="121" t="s">
        <v>188</v>
      </c>
      <c r="C626" s="122" t="s">
        <v>65</v>
      </c>
      <c r="D626" s="122" t="s">
        <v>72</v>
      </c>
      <c r="E626" s="123">
        <v>0</v>
      </c>
      <c r="F626" s="124">
        <v>0</v>
      </c>
    </row>
    <row r="627" spans="2:6" ht="30" customHeight="1" x14ac:dyDescent="0.5">
      <c r="B627" s="121" t="s">
        <v>188</v>
      </c>
      <c r="C627" s="122" t="s">
        <v>65</v>
      </c>
      <c r="D627" s="122" t="s">
        <v>73</v>
      </c>
      <c r="E627" s="123">
        <v>0</v>
      </c>
      <c r="F627" s="124">
        <v>0</v>
      </c>
    </row>
    <row r="628" spans="2:6" ht="30" customHeight="1" x14ac:dyDescent="0.5">
      <c r="B628" s="121" t="s">
        <v>188</v>
      </c>
      <c r="C628" s="122" t="s">
        <v>65</v>
      </c>
      <c r="D628" s="122" t="s">
        <v>74</v>
      </c>
      <c r="E628" s="123">
        <v>0</v>
      </c>
      <c r="F628" s="124">
        <v>0</v>
      </c>
    </row>
    <row r="629" spans="2:6" ht="30" customHeight="1" x14ac:dyDescent="0.5">
      <c r="B629" s="121" t="s">
        <v>188</v>
      </c>
      <c r="C629" s="122" t="s">
        <v>65</v>
      </c>
      <c r="D629" s="122" t="s">
        <v>75</v>
      </c>
      <c r="E629" s="123">
        <v>0</v>
      </c>
      <c r="F629" s="124">
        <v>0</v>
      </c>
    </row>
    <row r="630" spans="2:6" ht="30" customHeight="1" x14ac:dyDescent="0.5">
      <c r="B630" s="121" t="s">
        <v>188</v>
      </c>
      <c r="C630" s="122" t="s">
        <v>65</v>
      </c>
      <c r="D630" s="122" t="s">
        <v>76</v>
      </c>
      <c r="E630" s="123">
        <v>0</v>
      </c>
      <c r="F630" s="124">
        <v>0</v>
      </c>
    </row>
    <row r="631" spans="2:6" ht="30" customHeight="1" x14ac:dyDescent="0.5">
      <c r="B631" s="121" t="s">
        <v>188</v>
      </c>
      <c r="C631" s="122" t="s">
        <v>65</v>
      </c>
      <c r="D631" s="122" t="s">
        <v>77</v>
      </c>
      <c r="E631" s="123">
        <v>0</v>
      </c>
      <c r="F631" s="124">
        <v>0</v>
      </c>
    </row>
    <row r="632" spans="2:6" ht="30" customHeight="1" x14ac:dyDescent="0.5">
      <c r="B632" s="121" t="s">
        <v>188</v>
      </c>
      <c r="C632" s="122" t="s">
        <v>65</v>
      </c>
      <c r="D632" s="122" t="s">
        <v>78</v>
      </c>
      <c r="E632" s="123">
        <v>0.02</v>
      </c>
      <c r="F632" s="124">
        <v>0.08</v>
      </c>
    </row>
    <row r="633" spans="2:6" ht="30" customHeight="1" x14ac:dyDescent="0.5">
      <c r="B633" s="121" t="s">
        <v>188</v>
      </c>
      <c r="C633" s="122" t="s">
        <v>65</v>
      </c>
      <c r="D633" s="122" t="s">
        <v>79</v>
      </c>
      <c r="E633" s="123">
        <v>0</v>
      </c>
      <c r="F633" s="124">
        <v>0</v>
      </c>
    </row>
    <row r="634" spans="2:6" ht="30" customHeight="1" x14ac:dyDescent="0.5">
      <c r="B634" s="121" t="s">
        <v>188</v>
      </c>
      <c r="C634" s="122" t="s">
        <v>65</v>
      </c>
      <c r="D634" s="122" t="s">
        <v>80</v>
      </c>
      <c r="E634" s="123">
        <v>0</v>
      </c>
      <c r="F634" s="124">
        <v>0</v>
      </c>
    </row>
    <row r="635" spans="2:6" ht="30" customHeight="1" x14ac:dyDescent="0.5">
      <c r="B635" s="121" t="s">
        <v>188</v>
      </c>
      <c r="C635" s="122" t="s">
        <v>65</v>
      </c>
      <c r="D635" s="122" t="s">
        <v>81</v>
      </c>
      <c r="E635" s="123">
        <v>0</v>
      </c>
      <c r="F635" s="124">
        <v>0</v>
      </c>
    </row>
    <row r="636" spans="2:6" ht="30" customHeight="1" x14ac:dyDescent="0.5">
      <c r="B636" s="121" t="s">
        <v>188</v>
      </c>
      <c r="C636" s="122" t="s">
        <v>65</v>
      </c>
      <c r="D636" s="122" t="s">
        <v>83</v>
      </c>
      <c r="E636" s="123">
        <v>0</v>
      </c>
      <c r="F636" s="124">
        <v>0</v>
      </c>
    </row>
    <row r="637" spans="2:6" ht="30" customHeight="1" x14ac:dyDescent="0.5">
      <c r="B637" s="121" t="s">
        <v>188</v>
      </c>
      <c r="C637" s="122" t="s">
        <v>65</v>
      </c>
      <c r="D637" s="122" t="s">
        <v>85</v>
      </c>
      <c r="E637" s="123">
        <v>0</v>
      </c>
      <c r="F637" s="124">
        <v>0</v>
      </c>
    </row>
    <row r="638" spans="2:6" ht="30" customHeight="1" x14ac:dyDescent="0.5">
      <c r="B638" s="121" t="s">
        <v>188</v>
      </c>
      <c r="C638" s="122" t="s">
        <v>65</v>
      </c>
      <c r="D638" s="122" t="s">
        <v>87</v>
      </c>
      <c r="E638" s="123">
        <v>0</v>
      </c>
      <c r="F638" s="124">
        <v>0</v>
      </c>
    </row>
    <row r="639" spans="2:6" ht="30" customHeight="1" x14ac:dyDescent="0.5">
      <c r="B639" s="121" t="s">
        <v>188</v>
      </c>
      <c r="C639" s="122" t="s">
        <v>65</v>
      </c>
      <c r="D639" s="122" t="s">
        <v>89</v>
      </c>
      <c r="E639" s="123">
        <v>0</v>
      </c>
      <c r="F639" s="124">
        <v>0</v>
      </c>
    </row>
    <row r="640" spans="2:6" ht="30" customHeight="1" x14ac:dyDescent="0.5">
      <c r="B640" s="121" t="s">
        <v>188</v>
      </c>
      <c r="C640" s="122" t="s">
        <v>65</v>
      </c>
      <c r="D640" s="122" t="s">
        <v>91</v>
      </c>
      <c r="E640" s="123">
        <v>0</v>
      </c>
      <c r="F640" s="124">
        <v>0</v>
      </c>
    </row>
    <row r="641" spans="2:6" ht="30" customHeight="1" x14ac:dyDescent="0.5">
      <c r="B641" s="121" t="s">
        <v>188</v>
      </c>
      <c r="C641" s="122" t="s">
        <v>65</v>
      </c>
      <c r="D641" s="122" t="s">
        <v>92</v>
      </c>
      <c r="E641" s="123">
        <v>0</v>
      </c>
      <c r="F641" s="124">
        <v>0</v>
      </c>
    </row>
    <row r="642" spans="2:6" ht="30" customHeight="1" x14ac:dyDescent="0.5">
      <c r="B642" s="121" t="s">
        <v>188</v>
      </c>
      <c r="C642" s="122" t="s">
        <v>65</v>
      </c>
      <c r="D642" s="122" t="s">
        <v>93</v>
      </c>
      <c r="E642" s="123">
        <v>0</v>
      </c>
      <c r="F642" s="124">
        <v>0</v>
      </c>
    </row>
    <row r="643" spans="2:6" ht="30" customHeight="1" x14ac:dyDescent="0.5">
      <c r="B643" s="121" t="s">
        <v>188</v>
      </c>
      <c r="C643" s="122" t="s">
        <v>65</v>
      </c>
      <c r="D643" s="122" t="s">
        <v>94</v>
      </c>
      <c r="E643" s="123">
        <v>0</v>
      </c>
      <c r="F643" s="124">
        <v>0</v>
      </c>
    </row>
    <row r="644" spans="2:6" ht="30" customHeight="1" x14ac:dyDescent="0.5">
      <c r="B644" s="121" t="s">
        <v>188</v>
      </c>
      <c r="C644" s="122" t="s">
        <v>65</v>
      </c>
      <c r="D644" s="122" t="s">
        <v>95</v>
      </c>
      <c r="E644" s="123">
        <v>0</v>
      </c>
      <c r="F644" s="124">
        <v>0</v>
      </c>
    </row>
    <row r="645" spans="2:6" ht="30" customHeight="1" x14ac:dyDescent="0.5">
      <c r="B645" s="121" t="s">
        <v>188</v>
      </c>
      <c r="C645" s="122" t="s">
        <v>65</v>
      </c>
      <c r="D645" s="122" t="s">
        <v>96</v>
      </c>
      <c r="E645" s="123">
        <v>0</v>
      </c>
      <c r="F645" s="124">
        <v>0</v>
      </c>
    </row>
    <row r="646" spans="2:6" ht="30" customHeight="1" x14ac:dyDescent="0.5">
      <c r="B646" s="121" t="s">
        <v>188</v>
      </c>
      <c r="C646" s="122" t="s">
        <v>65</v>
      </c>
      <c r="D646" s="122" t="s">
        <v>97</v>
      </c>
      <c r="E646" s="123">
        <v>0</v>
      </c>
      <c r="F646" s="124">
        <v>0</v>
      </c>
    </row>
    <row r="647" spans="2:6" ht="30" customHeight="1" x14ac:dyDescent="0.5">
      <c r="B647" s="121" t="s">
        <v>188</v>
      </c>
      <c r="C647" s="122" t="s">
        <v>65</v>
      </c>
      <c r="D647" s="122" t="s">
        <v>98</v>
      </c>
      <c r="E647" s="123">
        <v>0.1</v>
      </c>
      <c r="F647" s="124">
        <v>0.31</v>
      </c>
    </row>
    <row r="648" spans="2:6" ht="30" customHeight="1" x14ac:dyDescent="0.5">
      <c r="B648" s="121" t="s">
        <v>188</v>
      </c>
      <c r="C648" s="122" t="s">
        <v>65</v>
      </c>
      <c r="D648" s="122" t="s">
        <v>99</v>
      </c>
      <c r="E648" s="123">
        <v>0</v>
      </c>
      <c r="F648" s="124">
        <v>0</v>
      </c>
    </row>
    <row r="649" spans="2:6" ht="30" customHeight="1" x14ac:dyDescent="0.5">
      <c r="B649" s="121" t="s">
        <v>188</v>
      </c>
      <c r="C649" s="122" t="s">
        <v>65</v>
      </c>
      <c r="D649" s="122" t="s">
        <v>100</v>
      </c>
      <c r="E649" s="123">
        <v>0</v>
      </c>
      <c r="F649" s="124">
        <v>0</v>
      </c>
    </row>
    <row r="650" spans="2:6" ht="30" customHeight="1" x14ac:dyDescent="0.5">
      <c r="B650" s="121" t="s">
        <v>188</v>
      </c>
      <c r="C650" s="122" t="s">
        <v>65</v>
      </c>
      <c r="D650" s="122" t="s">
        <v>101</v>
      </c>
      <c r="E650" s="123">
        <v>0</v>
      </c>
      <c r="F650" s="124">
        <v>0</v>
      </c>
    </row>
    <row r="651" spans="2:6" ht="30" customHeight="1" x14ac:dyDescent="0.5">
      <c r="B651" s="121" t="s">
        <v>188</v>
      </c>
      <c r="C651" s="122" t="s">
        <v>65</v>
      </c>
      <c r="D651" s="122" t="s">
        <v>102</v>
      </c>
      <c r="E651" s="123">
        <v>0</v>
      </c>
      <c r="F651" s="124">
        <v>0</v>
      </c>
    </row>
    <row r="652" spans="2:6" ht="30" customHeight="1" x14ac:dyDescent="0.5">
      <c r="B652" s="121" t="s">
        <v>188</v>
      </c>
      <c r="C652" s="122" t="s">
        <v>65</v>
      </c>
      <c r="D652" s="122" t="s">
        <v>103</v>
      </c>
      <c r="E652" s="123">
        <v>0</v>
      </c>
      <c r="F652" s="124">
        <v>0</v>
      </c>
    </row>
    <row r="653" spans="2:6" ht="30" customHeight="1" x14ac:dyDescent="0.5">
      <c r="B653" s="121" t="s">
        <v>188</v>
      </c>
      <c r="C653" s="122" t="s">
        <v>65</v>
      </c>
      <c r="D653" s="122" t="s">
        <v>104</v>
      </c>
      <c r="E653" s="123">
        <v>0</v>
      </c>
      <c r="F653" s="124">
        <v>0</v>
      </c>
    </row>
    <row r="654" spans="2:6" ht="30" customHeight="1" x14ac:dyDescent="0.5">
      <c r="B654" s="121" t="s">
        <v>188</v>
      </c>
      <c r="C654" s="122" t="s">
        <v>105</v>
      </c>
      <c r="D654" s="122" t="s">
        <v>66</v>
      </c>
      <c r="E654" s="123">
        <v>1.67</v>
      </c>
      <c r="F654" s="124">
        <v>10.5</v>
      </c>
    </row>
    <row r="655" spans="2:6" ht="30" customHeight="1" x14ac:dyDescent="0.5">
      <c r="B655" s="121" t="s">
        <v>188</v>
      </c>
      <c r="C655" s="122" t="s">
        <v>105</v>
      </c>
      <c r="D655" s="122" t="s">
        <v>67</v>
      </c>
      <c r="E655" s="123">
        <v>7.56</v>
      </c>
      <c r="F655" s="124">
        <v>60.25</v>
      </c>
    </row>
    <row r="656" spans="2:6" ht="30" customHeight="1" x14ac:dyDescent="0.5">
      <c r="B656" s="121" t="s">
        <v>188</v>
      </c>
      <c r="C656" s="122" t="s">
        <v>105</v>
      </c>
      <c r="D656" s="122" t="s">
        <v>68</v>
      </c>
      <c r="E656" s="123">
        <v>0</v>
      </c>
      <c r="F656" s="124">
        <v>0</v>
      </c>
    </row>
    <row r="657" spans="2:6" ht="30" customHeight="1" x14ac:dyDescent="0.5">
      <c r="B657" s="121" t="s">
        <v>188</v>
      </c>
      <c r="C657" s="122" t="s">
        <v>105</v>
      </c>
      <c r="D657" s="122" t="s">
        <v>69</v>
      </c>
      <c r="E657" s="123">
        <v>0</v>
      </c>
      <c r="F657" s="124">
        <v>0</v>
      </c>
    </row>
    <row r="658" spans="2:6" ht="30" customHeight="1" x14ac:dyDescent="0.5">
      <c r="B658" s="121" t="s">
        <v>188</v>
      </c>
      <c r="C658" s="122" t="s">
        <v>105</v>
      </c>
      <c r="D658" s="122" t="s">
        <v>70</v>
      </c>
      <c r="E658" s="123">
        <v>0</v>
      </c>
      <c r="F658" s="124">
        <v>0</v>
      </c>
    </row>
    <row r="659" spans="2:6" ht="30" customHeight="1" x14ac:dyDescent="0.5">
      <c r="B659" s="121" t="s">
        <v>188</v>
      </c>
      <c r="C659" s="122" t="s">
        <v>105</v>
      </c>
      <c r="D659" s="122" t="s">
        <v>71</v>
      </c>
      <c r="E659" s="123">
        <v>0</v>
      </c>
      <c r="F659" s="124">
        <v>0</v>
      </c>
    </row>
    <row r="660" spans="2:6" ht="30" customHeight="1" x14ac:dyDescent="0.5">
      <c r="B660" s="121" t="s">
        <v>188</v>
      </c>
      <c r="C660" s="122" t="s">
        <v>105</v>
      </c>
      <c r="D660" s="122" t="s">
        <v>72</v>
      </c>
      <c r="E660" s="123">
        <v>0</v>
      </c>
      <c r="F660" s="124">
        <v>0</v>
      </c>
    </row>
    <row r="661" spans="2:6" ht="30" customHeight="1" x14ac:dyDescent="0.5">
      <c r="B661" s="121" t="s">
        <v>188</v>
      </c>
      <c r="C661" s="122" t="s">
        <v>105</v>
      </c>
      <c r="D661" s="122" t="s">
        <v>73</v>
      </c>
      <c r="E661" s="123">
        <v>0</v>
      </c>
      <c r="F661" s="124">
        <v>0</v>
      </c>
    </row>
    <row r="662" spans="2:6" ht="30" customHeight="1" x14ac:dyDescent="0.5">
      <c r="B662" s="121" t="s">
        <v>188</v>
      </c>
      <c r="C662" s="122" t="s">
        <v>105</v>
      </c>
      <c r="D662" s="122" t="s">
        <v>74</v>
      </c>
      <c r="E662" s="123">
        <v>0</v>
      </c>
      <c r="F662" s="124">
        <v>0</v>
      </c>
    </row>
    <row r="663" spans="2:6" ht="30" customHeight="1" x14ac:dyDescent="0.5">
      <c r="B663" s="121" t="s">
        <v>188</v>
      </c>
      <c r="C663" s="122" t="s">
        <v>105</v>
      </c>
      <c r="D663" s="122" t="s">
        <v>75</v>
      </c>
      <c r="E663" s="123">
        <v>0</v>
      </c>
      <c r="F663" s="124">
        <v>0</v>
      </c>
    </row>
    <row r="664" spans="2:6" ht="30" customHeight="1" x14ac:dyDescent="0.5">
      <c r="B664" s="121" t="s">
        <v>188</v>
      </c>
      <c r="C664" s="122" t="s">
        <v>105</v>
      </c>
      <c r="D664" s="122" t="s">
        <v>76</v>
      </c>
      <c r="E664" s="123">
        <v>0</v>
      </c>
      <c r="F664" s="124">
        <v>0</v>
      </c>
    </row>
    <row r="665" spans="2:6" ht="30" customHeight="1" x14ac:dyDescent="0.5">
      <c r="B665" s="121" t="s">
        <v>188</v>
      </c>
      <c r="C665" s="122" t="s">
        <v>105</v>
      </c>
      <c r="D665" s="122" t="s">
        <v>77</v>
      </c>
      <c r="E665" s="123">
        <v>0</v>
      </c>
      <c r="F665" s="124">
        <v>0</v>
      </c>
    </row>
    <row r="666" spans="2:6" ht="30" customHeight="1" x14ac:dyDescent="0.5">
      <c r="B666" s="121" t="s">
        <v>188</v>
      </c>
      <c r="C666" s="122" t="s">
        <v>105</v>
      </c>
      <c r="D666" s="122" t="s">
        <v>78</v>
      </c>
      <c r="E666" s="123">
        <v>0</v>
      </c>
      <c r="F666" s="124">
        <v>0</v>
      </c>
    </row>
    <row r="667" spans="2:6" ht="30" customHeight="1" x14ac:dyDescent="0.5">
      <c r="B667" s="121" t="s">
        <v>188</v>
      </c>
      <c r="C667" s="122" t="s">
        <v>105</v>
      </c>
      <c r="D667" s="122" t="s">
        <v>79</v>
      </c>
      <c r="E667" s="123">
        <v>0</v>
      </c>
      <c r="F667" s="124">
        <v>0</v>
      </c>
    </row>
    <row r="668" spans="2:6" ht="30" customHeight="1" x14ac:dyDescent="0.5">
      <c r="B668" s="121" t="s">
        <v>188</v>
      </c>
      <c r="C668" s="122" t="s">
        <v>105</v>
      </c>
      <c r="D668" s="122" t="s">
        <v>80</v>
      </c>
      <c r="E668" s="123">
        <v>0</v>
      </c>
      <c r="F668" s="124">
        <v>0</v>
      </c>
    </row>
    <row r="669" spans="2:6" ht="30" customHeight="1" x14ac:dyDescent="0.5">
      <c r="B669" s="121" t="s">
        <v>188</v>
      </c>
      <c r="C669" s="122" t="s">
        <v>105</v>
      </c>
      <c r="D669" s="122" t="s">
        <v>81</v>
      </c>
      <c r="E669" s="123">
        <v>0</v>
      </c>
      <c r="F669" s="124">
        <v>0</v>
      </c>
    </row>
    <row r="670" spans="2:6" ht="30" customHeight="1" x14ac:dyDescent="0.5">
      <c r="B670" s="121" t="s">
        <v>188</v>
      </c>
      <c r="C670" s="122" t="s">
        <v>105</v>
      </c>
      <c r="D670" s="122" t="s">
        <v>83</v>
      </c>
      <c r="E670" s="123">
        <v>0.21</v>
      </c>
      <c r="F670" s="124">
        <v>1.45</v>
      </c>
    </row>
    <row r="671" spans="2:6" ht="30" customHeight="1" x14ac:dyDescent="0.5">
      <c r="B671" s="121" t="s">
        <v>188</v>
      </c>
      <c r="C671" s="122" t="s">
        <v>105</v>
      </c>
      <c r="D671" s="122" t="s">
        <v>85</v>
      </c>
      <c r="E671" s="123">
        <v>0</v>
      </c>
      <c r="F671" s="124">
        <v>0</v>
      </c>
    </row>
    <row r="672" spans="2:6" ht="30" customHeight="1" x14ac:dyDescent="0.5">
      <c r="B672" s="121" t="s">
        <v>188</v>
      </c>
      <c r="C672" s="122" t="s">
        <v>105</v>
      </c>
      <c r="D672" s="122" t="s">
        <v>87</v>
      </c>
      <c r="E672" s="123">
        <v>0</v>
      </c>
      <c r="F672" s="124">
        <v>0</v>
      </c>
    </row>
    <row r="673" spans="2:6" ht="30" customHeight="1" x14ac:dyDescent="0.5">
      <c r="B673" s="121" t="s">
        <v>188</v>
      </c>
      <c r="C673" s="122" t="s">
        <v>105</v>
      </c>
      <c r="D673" s="122" t="s">
        <v>89</v>
      </c>
      <c r="E673" s="123">
        <v>0</v>
      </c>
      <c r="F673" s="124">
        <v>0</v>
      </c>
    </row>
    <row r="674" spans="2:6" ht="30" customHeight="1" x14ac:dyDescent="0.5">
      <c r="B674" s="121" t="s">
        <v>188</v>
      </c>
      <c r="C674" s="122" t="s">
        <v>105</v>
      </c>
      <c r="D674" s="122" t="s">
        <v>91</v>
      </c>
      <c r="E674" s="123">
        <v>0</v>
      </c>
      <c r="F674" s="124">
        <v>0</v>
      </c>
    </row>
    <row r="675" spans="2:6" ht="30" customHeight="1" x14ac:dyDescent="0.5">
      <c r="B675" s="121" t="s">
        <v>188</v>
      </c>
      <c r="C675" s="122" t="s">
        <v>105</v>
      </c>
      <c r="D675" s="122" t="s">
        <v>92</v>
      </c>
      <c r="E675" s="123">
        <v>0.03</v>
      </c>
      <c r="F675" s="124">
        <v>0.23</v>
      </c>
    </row>
    <row r="676" spans="2:6" ht="30" customHeight="1" x14ac:dyDescent="0.5">
      <c r="B676" s="121" t="s">
        <v>188</v>
      </c>
      <c r="C676" s="122" t="s">
        <v>105</v>
      </c>
      <c r="D676" s="122" t="s">
        <v>93</v>
      </c>
      <c r="E676" s="123">
        <v>0</v>
      </c>
      <c r="F676" s="124">
        <v>0</v>
      </c>
    </row>
    <row r="677" spans="2:6" ht="30" customHeight="1" x14ac:dyDescent="0.5">
      <c r="B677" s="121" t="s">
        <v>188</v>
      </c>
      <c r="C677" s="122" t="s">
        <v>105</v>
      </c>
      <c r="D677" s="122" t="s">
        <v>94</v>
      </c>
      <c r="E677" s="123">
        <v>0</v>
      </c>
      <c r="F677" s="124">
        <v>0</v>
      </c>
    </row>
    <row r="678" spans="2:6" ht="30" customHeight="1" x14ac:dyDescent="0.5">
      <c r="B678" s="121" t="s">
        <v>188</v>
      </c>
      <c r="C678" s="122" t="s">
        <v>105</v>
      </c>
      <c r="D678" s="122" t="s">
        <v>95</v>
      </c>
      <c r="E678" s="123">
        <v>0</v>
      </c>
      <c r="F678" s="124">
        <v>0</v>
      </c>
    </row>
    <row r="679" spans="2:6" ht="30" customHeight="1" x14ac:dyDescent="0.5">
      <c r="B679" s="121" t="s">
        <v>188</v>
      </c>
      <c r="C679" s="122" t="s">
        <v>105</v>
      </c>
      <c r="D679" s="122" t="s">
        <v>96</v>
      </c>
      <c r="E679" s="123">
        <v>0</v>
      </c>
      <c r="F679" s="124">
        <v>0</v>
      </c>
    </row>
    <row r="680" spans="2:6" ht="30" customHeight="1" x14ac:dyDescent="0.5">
      <c r="B680" s="121" t="s">
        <v>188</v>
      </c>
      <c r="C680" s="122" t="s">
        <v>105</v>
      </c>
      <c r="D680" s="122" t="s">
        <v>97</v>
      </c>
      <c r="E680" s="123">
        <v>0</v>
      </c>
      <c r="F680" s="124">
        <v>0</v>
      </c>
    </row>
    <row r="681" spans="2:6" ht="30" customHeight="1" x14ac:dyDescent="0.5">
      <c r="B681" s="121" t="s">
        <v>188</v>
      </c>
      <c r="C681" s="122" t="s">
        <v>105</v>
      </c>
      <c r="D681" s="122" t="s">
        <v>98</v>
      </c>
      <c r="E681" s="123">
        <v>0</v>
      </c>
      <c r="F681" s="124">
        <v>0</v>
      </c>
    </row>
    <row r="682" spans="2:6" ht="30" customHeight="1" x14ac:dyDescent="0.5">
      <c r="B682" s="121" t="s">
        <v>188</v>
      </c>
      <c r="C682" s="122" t="s">
        <v>105</v>
      </c>
      <c r="D682" s="122" t="s">
        <v>99</v>
      </c>
      <c r="E682" s="123">
        <v>0.01</v>
      </c>
      <c r="F682" s="124">
        <v>0</v>
      </c>
    </row>
    <row r="683" spans="2:6" ht="30" customHeight="1" x14ac:dyDescent="0.5">
      <c r="B683" s="121" t="s">
        <v>188</v>
      </c>
      <c r="C683" s="122" t="s">
        <v>105</v>
      </c>
      <c r="D683" s="122" t="s">
        <v>100</v>
      </c>
      <c r="E683" s="123">
        <v>0</v>
      </c>
      <c r="F683" s="124">
        <v>0</v>
      </c>
    </row>
    <row r="684" spans="2:6" ht="30" customHeight="1" x14ac:dyDescent="0.5">
      <c r="B684" s="121" t="s">
        <v>188</v>
      </c>
      <c r="C684" s="122" t="s">
        <v>105</v>
      </c>
      <c r="D684" s="122" t="s">
        <v>101</v>
      </c>
      <c r="E684" s="123">
        <v>0</v>
      </c>
      <c r="F684" s="124">
        <v>0</v>
      </c>
    </row>
    <row r="685" spans="2:6" ht="30" customHeight="1" x14ac:dyDescent="0.5">
      <c r="B685" s="121" t="s">
        <v>188</v>
      </c>
      <c r="C685" s="122" t="s">
        <v>105</v>
      </c>
      <c r="D685" s="122" t="s">
        <v>102</v>
      </c>
      <c r="E685" s="123">
        <v>0</v>
      </c>
      <c r="F685" s="124">
        <v>0</v>
      </c>
    </row>
    <row r="686" spans="2:6" ht="30" customHeight="1" x14ac:dyDescent="0.5">
      <c r="B686" s="121" t="s">
        <v>188</v>
      </c>
      <c r="C686" s="122" t="s">
        <v>105</v>
      </c>
      <c r="D686" s="122" t="s">
        <v>103</v>
      </c>
      <c r="E686" s="123">
        <v>0</v>
      </c>
      <c r="F686" s="124">
        <v>0</v>
      </c>
    </row>
    <row r="687" spans="2:6" ht="30" customHeight="1" x14ac:dyDescent="0.5">
      <c r="B687" s="121" t="s">
        <v>188</v>
      </c>
      <c r="C687" s="122" t="s">
        <v>105</v>
      </c>
      <c r="D687" s="122" t="s">
        <v>104</v>
      </c>
      <c r="E687" s="123">
        <v>0</v>
      </c>
      <c r="F687" s="124">
        <v>0</v>
      </c>
    </row>
    <row r="688" spans="2:6" ht="30" customHeight="1" x14ac:dyDescent="0.5">
      <c r="B688" s="121" t="s">
        <v>188</v>
      </c>
      <c r="C688" s="122" t="s">
        <v>106</v>
      </c>
      <c r="D688" s="122" t="s">
        <v>66</v>
      </c>
      <c r="E688" s="123">
        <v>0.4</v>
      </c>
      <c r="F688" s="124">
        <v>2.76</v>
      </c>
    </row>
    <row r="689" spans="2:6" ht="30" customHeight="1" x14ac:dyDescent="0.5">
      <c r="B689" s="121" t="s">
        <v>188</v>
      </c>
      <c r="C689" s="122" t="s">
        <v>106</v>
      </c>
      <c r="D689" s="122" t="s">
        <v>67</v>
      </c>
      <c r="E689" s="123">
        <v>8.34</v>
      </c>
      <c r="F689" s="124">
        <v>88.07</v>
      </c>
    </row>
    <row r="690" spans="2:6" ht="30" customHeight="1" x14ac:dyDescent="0.5">
      <c r="B690" s="121" t="s">
        <v>188</v>
      </c>
      <c r="C690" s="122" t="s">
        <v>106</v>
      </c>
      <c r="D690" s="122" t="s">
        <v>68</v>
      </c>
      <c r="E690" s="123">
        <v>0</v>
      </c>
      <c r="F690" s="124">
        <v>0</v>
      </c>
    </row>
    <row r="691" spans="2:6" ht="30" customHeight="1" x14ac:dyDescent="0.5">
      <c r="B691" s="121" t="s">
        <v>188</v>
      </c>
      <c r="C691" s="122" t="s">
        <v>106</v>
      </c>
      <c r="D691" s="122" t="s">
        <v>69</v>
      </c>
      <c r="E691" s="123">
        <v>0</v>
      </c>
      <c r="F691" s="124">
        <v>0</v>
      </c>
    </row>
    <row r="692" spans="2:6" ht="30" customHeight="1" x14ac:dyDescent="0.5">
      <c r="B692" s="121" t="s">
        <v>188</v>
      </c>
      <c r="C692" s="122" t="s">
        <v>106</v>
      </c>
      <c r="D692" s="122" t="s">
        <v>70</v>
      </c>
      <c r="E692" s="123">
        <v>0</v>
      </c>
      <c r="F692" s="124">
        <v>0</v>
      </c>
    </row>
    <row r="693" spans="2:6" ht="30" customHeight="1" x14ac:dyDescent="0.5">
      <c r="B693" s="121" t="s">
        <v>188</v>
      </c>
      <c r="C693" s="122" t="s">
        <v>106</v>
      </c>
      <c r="D693" s="122" t="s">
        <v>71</v>
      </c>
      <c r="E693" s="123">
        <v>0</v>
      </c>
      <c r="F693" s="124">
        <v>0</v>
      </c>
    </row>
    <row r="694" spans="2:6" ht="30" customHeight="1" x14ac:dyDescent="0.5">
      <c r="B694" s="121" t="s">
        <v>188</v>
      </c>
      <c r="C694" s="122" t="s">
        <v>106</v>
      </c>
      <c r="D694" s="122" t="s">
        <v>72</v>
      </c>
      <c r="E694" s="123">
        <v>0</v>
      </c>
      <c r="F694" s="124">
        <v>0</v>
      </c>
    </row>
    <row r="695" spans="2:6" ht="30" customHeight="1" x14ac:dyDescent="0.5">
      <c r="B695" s="121" t="s">
        <v>188</v>
      </c>
      <c r="C695" s="122" t="s">
        <v>106</v>
      </c>
      <c r="D695" s="122" t="s">
        <v>73</v>
      </c>
      <c r="E695" s="123">
        <v>0</v>
      </c>
      <c r="F695" s="124">
        <v>0</v>
      </c>
    </row>
    <row r="696" spans="2:6" ht="30" customHeight="1" x14ac:dyDescent="0.5">
      <c r="B696" s="121" t="s">
        <v>188</v>
      </c>
      <c r="C696" s="122" t="s">
        <v>106</v>
      </c>
      <c r="D696" s="122" t="s">
        <v>74</v>
      </c>
      <c r="E696" s="123">
        <v>0</v>
      </c>
      <c r="F696" s="124">
        <v>0</v>
      </c>
    </row>
    <row r="697" spans="2:6" ht="30" customHeight="1" x14ac:dyDescent="0.5">
      <c r="B697" s="121" t="s">
        <v>188</v>
      </c>
      <c r="C697" s="122" t="s">
        <v>106</v>
      </c>
      <c r="D697" s="122" t="s">
        <v>75</v>
      </c>
      <c r="E697" s="123">
        <v>0</v>
      </c>
      <c r="F697" s="124">
        <v>0</v>
      </c>
    </row>
    <row r="698" spans="2:6" ht="30" customHeight="1" x14ac:dyDescent="0.5">
      <c r="B698" s="121" t="s">
        <v>188</v>
      </c>
      <c r="C698" s="122" t="s">
        <v>106</v>
      </c>
      <c r="D698" s="122" t="s">
        <v>76</v>
      </c>
      <c r="E698" s="123">
        <v>0</v>
      </c>
      <c r="F698" s="124">
        <v>0</v>
      </c>
    </row>
    <row r="699" spans="2:6" ht="30" customHeight="1" x14ac:dyDescent="0.5">
      <c r="B699" s="121" t="s">
        <v>188</v>
      </c>
      <c r="C699" s="122" t="s">
        <v>106</v>
      </c>
      <c r="D699" s="122" t="s">
        <v>77</v>
      </c>
      <c r="E699" s="123">
        <v>0</v>
      </c>
      <c r="F699" s="124">
        <v>0</v>
      </c>
    </row>
    <row r="700" spans="2:6" ht="30" customHeight="1" x14ac:dyDescent="0.5">
      <c r="B700" s="121" t="s">
        <v>188</v>
      </c>
      <c r="C700" s="122" t="s">
        <v>106</v>
      </c>
      <c r="D700" s="122" t="s">
        <v>78</v>
      </c>
      <c r="E700" s="123">
        <v>0</v>
      </c>
      <c r="F700" s="124">
        <v>0</v>
      </c>
    </row>
    <row r="701" spans="2:6" ht="30" customHeight="1" x14ac:dyDescent="0.5">
      <c r="B701" s="121" t="s">
        <v>188</v>
      </c>
      <c r="C701" s="122" t="s">
        <v>106</v>
      </c>
      <c r="D701" s="122" t="s">
        <v>79</v>
      </c>
      <c r="E701" s="123">
        <v>0</v>
      </c>
      <c r="F701" s="124">
        <v>0</v>
      </c>
    </row>
    <row r="702" spans="2:6" ht="30" customHeight="1" x14ac:dyDescent="0.5">
      <c r="B702" s="121" t="s">
        <v>188</v>
      </c>
      <c r="C702" s="122" t="s">
        <v>106</v>
      </c>
      <c r="D702" s="122" t="s">
        <v>80</v>
      </c>
      <c r="E702" s="123">
        <v>0</v>
      </c>
      <c r="F702" s="124">
        <v>0</v>
      </c>
    </row>
    <row r="703" spans="2:6" ht="30" customHeight="1" x14ac:dyDescent="0.5">
      <c r="B703" s="121" t="s">
        <v>188</v>
      </c>
      <c r="C703" s="122" t="s">
        <v>106</v>
      </c>
      <c r="D703" s="122" t="s">
        <v>81</v>
      </c>
      <c r="E703" s="123">
        <v>0</v>
      </c>
      <c r="F703" s="124">
        <v>0</v>
      </c>
    </row>
    <row r="704" spans="2:6" ht="30" customHeight="1" x14ac:dyDescent="0.5">
      <c r="B704" s="121" t="s">
        <v>188</v>
      </c>
      <c r="C704" s="122" t="s">
        <v>106</v>
      </c>
      <c r="D704" s="122" t="s">
        <v>83</v>
      </c>
      <c r="E704" s="123">
        <v>0.23</v>
      </c>
      <c r="F704" s="124">
        <v>2.13</v>
      </c>
    </row>
    <row r="705" spans="2:6" ht="30" customHeight="1" x14ac:dyDescent="0.5">
      <c r="B705" s="121" t="s">
        <v>188</v>
      </c>
      <c r="C705" s="122" t="s">
        <v>106</v>
      </c>
      <c r="D705" s="122" t="s">
        <v>85</v>
      </c>
      <c r="E705" s="123">
        <v>0</v>
      </c>
      <c r="F705" s="124">
        <v>0</v>
      </c>
    </row>
    <row r="706" spans="2:6" ht="30" customHeight="1" x14ac:dyDescent="0.5">
      <c r="B706" s="121" t="s">
        <v>188</v>
      </c>
      <c r="C706" s="122" t="s">
        <v>106</v>
      </c>
      <c r="D706" s="122" t="s">
        <v>87</v>
      </c>
      <c r="E706" s="123">
        <v>0</v>
      </c>
      <c r="F706" s="124">
        <v>0</v>
      </c>
    </row>
    <row r="707" spans="2:6" ht="30" customHeight="1" x14ac:dyDescent="0.5">
      <c r="B707" s="121" t="s">
        <v>188</v>
      </c>
      <c r="C707" s="122" t="s">
        <v>106</v>
      </c>
      <c r="D707" s="122" t="s">
        <v>89</v>
      </c>
      <c r="E707" s="123">
        <v>0</v>
      </c>
      <c r="F707" s="124">
        <v>0</v>
      </c>
    </row>
    <row r="708" spans="2:6" ht="30" customHeight="1" x14ac:dyDescent="0.5">
      <c r="B708" s="121" t="s">
        <v>188</v>
      </c>
      <c r="C708" s="122" t="s">
        <v>106</v>
      </c>
      <c r="D708" s="122" t="s">
        <v>91</v>
      </c>
      <c r="E708" s="123">
        <v>0</v>
      </c>
      <c r="F708" s="124">
        <v>0</v>
      </c>
    </row>
    <row r="709" spans="2:6" ht="30" customHeight="1" x14ac:dyDescent="0.5">
      <c r="B709" s="121" t="s">
        <v>188</v>
      </c>
      <c r="C709" s="122" t="s">
        <v>106</v>
      </c>
      <c r="D709" s="122" t="s">
        <v>92</v>
      </c>
      <c r="E709" s="123">
        <v>0.24</v>
      </c>
      <c r="F709" s="124">
        <v>2.34</v>
      </c>
    </row>
    <row r="710" spans="2:6" ht="30" customHeight="1" x14ac:dyDescent="0.5">
      <c r="B710" s="121" t="s">
        <v>188</v>
      </c>
      <c r="C710" s="122" t="s">
        <v>106</v>
      </c>
      <c r="D710" s="122" t="s">
        <v>93</v>
      </c>
      <c r="E710" s="123">
        <v>0</v>
      </c>
      <c r="F710" s="124">
        <v>0</v>
      </c>
    </row>
    <row r="711" spans="2:6" ht="30" customHeight="1" x14ac:dyDescent="0.5">
      <c r="B711" s="121" t="s">
        <v>188</v>
      </c>
      <c r="C711" s="122" t="s">
        <v>106</v>
      </c>
      <c r="D711" s="122" t="s">
        <v>94</v>
      </c>
      <c r="E711" s="123">
        <v>0</v>
      </c>
      <c r="F711" s="124">
        <v>0</v>
      </c>
    </row>
    <row r="712" spans="2:6" ht="30" customHeight="1" x14ac:dyDescent="0.5">
      <c r="B712" s="121" t="s">
        <v>188</v>
      </c>
      <c r="C712" s="122" t="s">
        <v>106</v>
      </c>
      <c r="D712" s="122" t="s">
        <v>95</v>
      </c>
      <c r="E712" s="123">
        <v>0</v>
      </c>
      <c r="F712" s="124">
        <v>0</v>
      </c>
    </row>
    <row r="713" spans="2:6" ht="30" customHeight="1" x14ac:dyDescent="0.5">
      <c r="B713" s="121" t="s">
        <v>188</v>
      </c>
      <c r="C713" s="122" t="s">
        <v>106</v>
      </c>
      <c r="D713" s="122" t="s">
        <v>96</v>
      </c>
      <c r="E713" s="123">
        <v>0</v>
      </c>
      <c r="F713" s="124">
        <v>0</v>
      </c>
    </row>
    <row r="714" spans="2:6" ht="30" customHeight="1" x14ac:dyDescent="0.5">
      <c r="B714" s="121" t="s">
        <v>188</v>
      </c>
      <c r="C714" s="122" t="s">
        <v>106</v>
      </c>
      <c r="D714" s="122" t="s">
        <v>97</v>
      </c>
      <c r="E714" s="123">
        <v>0</v>
      </c>
      <c r="F714" s="124">
        <v>0</v>
      </c>
    </row>
    <row r="715" spans="2:6" ht="30" customHeight="1" x14ac:dyDescent="0.5">
      <c r="B715" s="121" t="s">
        <v>188</v>
      </c>
      <c r="C715" s="122" t="s">
        <v>106</v>
      </c>
      <c r="D715" s="122" t="s">
        <v>98</v>
      </c>
      <c r="E715" s="123">
        <v>0</v>
      </c>
      <c r="F715" s="124">
        <v>0</v>
      </c>
    </row>
    <row r="716" spans="2:6" ht="30" customHeight="1" x14ac:dyDescent="0.5">
      <c r="B716" s="121" t="s">
        <v>188</v>
      </c>
      <c r="C716" s="122" t="s">
        <v>106</v>
      </c>
      <c r="D716" s="122" t="s">
        <v>99</v>
      </c>
      <c r="E716" s="123">
        <v>0</v>
      </c>
      <c r="F716" s="124">
        <v>0</v>
      </c>
    </row>
    <row r="717" spans="2:6" ht="30" customHeight="1" x14ac:dyDescent="0.5">
      <c r="B717" s="121" t="s">
        <v>188</v>
      </c>
      <c r="C717" s="122" t="s">
        <v>106</v>
      </c>
      <c r="D717" s="122" t="s">
        <v>100</v>
      </c>
      <c r="E717" s="123">
        <v>0</v>
      </c>
      <c r="F717" s="124">
        <v>0</v>
      </c>
    </row>
    <row r="718" spans="2:6" ht="30" customHeight="1" x14ac:dyDescent="0.5">
      <c r="B718" s="121" t="s">
        <v>188</v>
      </c>
      <c r="C718" s="122" t="s">
        <v>106</v>
      </c>
      <c r="D718" s="122" t="s">
        <v>101</v>
      </c>
      <c r="E718" s="123">
        <v>0</v>
      </c>
      <c r="F718" s="124">
        <v>0</v>
      </c>
    </row>
    <row r="719" spans="2:6" ht="30" customHeight="1" x14ac:dyDescent="0.5">
      <c r="B719" s="121" t="s">
        <v>188</v>
      </c>
      <c r="C719" s="122" t="s">
        <v>106</v>
      </c>
      <c r="D719" s="122" t="s">
        <v>102</v>
      </c>
      <c r="E719" s="123">
        <v>0</v>
      </c>
      <c r="F719" s="124">
        <v>0</v>
      </c>
    </row>
    <row r="720" spans="2:6" ht="30" customHeight="1" x14ac:dyDescent="0.5">
      <c r="B720" s="121" t="s">
        <v>188</v>
      </c>
      <c r="C720" s="122" t="s">
        <v>106</v>
      </c>
      <c r="D720" s="122" t="s">
        <v>103</v>
      </c>
      <c r="E720" s="123">
        <v>0</v>
      </c>
      <c r="F720" s="124">
        <v>0</v>
      </c>
    </row>
    <row r="721" spans="2:6" ht="30" customHeight="1" x14ac:dyDescent="0.5">
      <c r="B721" s="121" t="s">
        <v>188</v>
      </c>
      <c r="C721" s="122" t="s">
        <v>106</v>
      </c>
      <c r="D721" s="122" t="s">
        <v>104</v>
      </c>
      <c r="E721" s="123">
        <v>0</v>
      </c>
      <c r="F721" s="124">
        <v>0</v>
      </c>
    </row>
    <row r="722" spans="2:6" ht="30" customHeight="1" x14ac:dyDescent="0.5">
      <c r="B722" s="121" t="s">
        <v>189</v>
      </c>
      <c r="C722" s="122" t="s">
        <v>65</v>
      </c>
      <c r="D722" s="122" t="s">
        <v>66</v>
      </c>
      <c r="E722" s="123">
        <v>5.42</v>
      </c>
      <c r="F722" s="124">
        <v>57.47</v>
      </c>
    </row>
    <row r="723" spans="2:6" ht="30" customHeight="1" x14ac:dyDescent="0.5">
      <c r="B723" s="121" t="s">
        <v>189</v>
      </c>
      <c r="C723" s="122" t="s">
        <v>65</v>
      </c>
      <c r="D723" s="122" t="s">
        <v>67</v>
      </c>
      <c r="E723" s="123">
        <v>37.590000000000003</v>
      </c>
      <c r="F723" s="124">
        <v>382.75</v>
      </c>
    </row>
    <row r="724" spans="2:6" ht="30" customHeight="1" x14ac:dyDescent="0.5">
      <c r="B724" s="121" t="s">
        <v>189</v>
      </c>
      <c r="C724" s="122" t="s">
        <v>65</v>
      </c>
      <c r="D724" s="122" t="s">
        <v>68</v>
      </c>
      <c r="E724" s="123">
        <v>0.65</v>
      </c>
      <c r="F724" s="124">
        <v>2.85</v>
      </c>
    </row>
    <row r="725" spans="2:6" ht="30" customHeight="1" x14ac:dyDescent="0.5">
      <c r="B725" s="121" t="s">
        <v>189</v>
      </c>
      <c r="C725" s="122" t="s">
        <v>65</v>
      </c>
      <c r="D725" s="122" t="s">
        <v>69</v>
      </c>
      <c r="E725" s="123">
        <v>1.1100000000000001</v>
      </c>
      <c r="F725" s="124">
        <v>7.56</v>
      </c>
    </row>
    <row r="726" spans="2:6" ht="30" customHeight="1" x14ac:dyDescent="0.5">
      <c r="B726" s="121" t="s">
        <v>189</v>
      </c>
      <c r="C726" s="122" t="s">
        <v>65</v>
      </c>
      <c r="D726" s="122" t="s">
        <v>70</v>
      </c>
      <c r="E726" s="123">
        <v>0</v>
      </c>
      <c r="F726" s="124">
        <v>0</v>
      </c>
    </row>
    <row r="727" spans="2:6" ht="30" customHeight="1" x14ac:dyDescent="0.5">
      <c r="B727" s="121" t="s">
        <v>189</v>
      </c>
      <c r="C727" s="122" t="s">
        <v>65</v>
      </c>
      <c r="D727" s="122" t="s">
        <v>71</v>
      </c>
      <c r="E727" s="123">
        <v>0</v>
      </c>
      <c r="F727" s="124">
        <v>0</v>
      </c>
    </row>
    <row r="728" spans="2:6" ht="30" customHeight="1" x14ac:dyDescent="0.5">
      <c r="B728" s="121" t="s">
        <v>189</v>
      </c>
      <c r="C728" s="122" t="s">
        <v>65</v>
      </c>
      <c r="D728" s="122" t="s">
        <v>72</v>
      </c>
      <c r="E728" s="123">
        <v>0.5</v>
      </c>
      <c r="F728" s="124">
        <v>3.79</v>
      </c>
    </row>
    <row r="729" spans="2:6" ht="30" customHeight="1" x14ac:dyDescent="0.5">
      <c r="B729" s="121" t="s">
        <v>189</v>
      </c>
      <c r="C729" s="122" t="s">
        <v>65</v>
      </c>
      <c r="D729" s="122" t="s">
        <v>73</v>
      </c>
      <c r="E729" s="123">
        <v>2.8</v>
      </c>
      <c r="F729" s="124">
        <v>17.57</v>
      </c>
    </row>
    <row r="730" spans="2:6" ht="30" customHeight="1" x14ac:dyDescent="0.5">
      <c r="B730" s="121" t="s">
        <v>189</v>
      </c>
      <c r="C730" s="122" t="s">
        <v>65</v>
      </c>
      <c r="D730" s="122" t="s">
        <v>74</v>
      </c>
      <c r="E730" s="123">
        <v>0.27</v>
      </c>
      <c r="F730" s="124">
        <v>1.86</v>
      </c>
    </row>
    <row r="731" spans="2:6" ht="30" customHeight="1" x14ac:dyDescent="0.5">
      <c r="B731" s="121" t="s">
        <v>189</v>
      </c>
      <c r="C731" s="122" t="s">
        <v>65</v>
      </c>
      <c r="D731" s="122" t="s">
        <v>75</v>
      </c>
      <c r="E731" s="123">
        <v>0</v>
      </c>
      <c r="F731" s="124">
        <v>0</v>
      </c>
    </row>
    <row r="732" spans="2:6" ht="30" customHeight="1" x14ac:dyDescent="0.5">
      <c r="B732" s="121" t="s">
        <v>189</v>
      </c>
      <c r="C732" s="122" t="s">
        <v>65</v>
      </c>
      <c r="D732" s="122" t="s">
        <v>76</v>
      </c>
      <c r="E732" s="123">
        <v>0</v>
      </c>
      <c r="F732" s="124">
        <v>0</v>
      </c>
    </row>
    <row r="733" spans="2:6" ht="30" customHeight="1" x14ac:dyDescent="0.5">
      <c r="B733" s="121" t="s">
        <v>189</v>
      </c>
      <c r="C733" s="122" t="s">
        <v>65</v>
      </c>
      <c r="D733" s="122" t="s">
        <v>77</v>
      </c>
      <c r="E733" s="123">
        <v>0</v>
      </c>
      <c r="F733" s="124">
        <v>0</v>
      </c>
    </row>
    <row r="734" spans="2:6" ht="30" customHeight="1" x14ac:dyDescent="0.5">
      <c r="B734" s="121" t="s">
        <v>189</v>
      </c>
      <c r="C734" s="122" t="s">
        <v>65</v>
      </c>
      <c r="D734" s="122" t="s">
        <v>78</v>
      </c>
      <c r="E734" s="123">
        <v>10.14</v>
      </c>
      <c r="F734" s="124">
        <v>79.38</v>
      </c>
    </row>
    <row r="735" spans="2:6" ht="30" customHeight="1" x14ac:dyDescent="0.5">
      <c r="B735" s="121" t="s">
        <v>189</v>
      </c>
      <c r="C735" s="122" t="s">
        <v>65</v>
      </c>
      <c r="D735" s="122" t="s">
        <v>79</v>
      </c>
      <c r="E735" s="123">
        <v>0.16</v>
      </c>
      <c r="F735" s="124">
        <v>0.7</v>
      </c>
    </row>
    <row r="736" spans="2:6" ht="30" customHeight="1" x14ac:dyDescent="0.5">
      <c r="B736" s="121" t="s">
        <v>189</v>
      </c>
      <c r="C736" s="122" t="s">
        <v>65</v>
      </c>
      <c r="D736" s="122" t="s">
        <v>80</v>
      </c>
      <c r="E736" s="123">
        <v>0.73</v>
      </c>
      <c r="F736" s="124">
        <v>5.1100000000000003</v>
      </c>
    </row>
    <row r="737" spans="2:6" ht="30" customHeight="1" x14ac:dyDescent="0.5">
      <c r="B737" s="121" t="s">
        <v>189</v>
      </c>
      <c r="C737" s="122" t="s">
        <v>65</v>
      </c>
      <c r="D737" s="122" t="s">
        <v>81</v>
      </c>
      <c r="E737" s="123">
        <v>0</v>
      </c>
      <c r="F737" s="124">
        <v>0</v>
      </c>
    </row>
    <row r="738" spans="2:6" ht="30" customHeight="1" x14ac:dyDescent="0.5">
      <c r="B738" s="121" t="s">
        <v>189</v>
      </c>
      <c r="C738" s="122" t="s">
        <v>65</v>
      </c>
      <c r="D738" s="122" t="s">
        <v>83</v>
      </c>
      <c r="E738" s="123">
        <v>3.94</v>
      </c>
      <c r="F738" s="124">
        <v>33.76</v>
      </c>
    </row>
    <row r="739" spans="2:6" ht="30" customHeight="1" x14ac:dyDescent="0.5">
      <c r="B739" s="121" t="s">
        <v>189</v>
      </c>
      <c r="C739" s="122" t="s">
        <v>65</v>
      </c>
      <c r="D739" s="122" t="s">
        <v>85</v>
      </c>
      <c r="E739" s="123">
        <v>0.77</v>
      </c>
      <c r="F739" s="124">
        <v>7.04</v>
      </c>
    </row>
    <row r="740" spans="2:6" ht="30" customHeight="1" x14ac:dyDescent="0.5">
      <c r="B740" s="121" t="s">
        <v>189</v>
      </c>
      <c r="C740" s="122" t="s">
        <v>65</v>
      </c>
      <c r="D740" s="122" t="s">
        <v>87</v>
      </c>
      <c r="E740" s="123">
        <v>0.59</v>
      </c>
      <c r="F740" s="124">
        <v>3.25</v>
      </c>
    </row>
    <row r="741" spans="2:6" ht="30" customHeight="1" x14ac:dyDescent="0.5">
      <c r="B741" s="121" t="s">
        <v>189</v>
      </c>
      <c r="C741" s="122" t="s">
        <v>65</v>
      </c>
      <c r="D741" s="122" t="s">
        <v>89</v>
      </c>
      <c r="E741" s="123">
        <v>8.48</v>
      </c>
      <c r="F741" s="124">
        <v>70.47</v>
      </c>
    </row>
    <row r="742" spans="2:6" ht="30" customHeight="1" x14ac:dyDescent="0.5">
      <c r="B742" s="121" t="s">
        <v>189</v>
      </c>
      <c r="C742" s="122" t="s">
        <v>65</v>
      </c>
      <c r="D742" s="122" t="s">
        <v>91</v>
      </c>
      <c r="E742" s="123">
        <v>0</v>
      </c>
      <c r="F742" s="124">
        <v>0</v>
      </c>
    </row>
    <row r="743" spans="2:6" ht="30" customHeight="1" x14ac:dyDescent="0.5">
      <c r="B743" s="121" t="s">
        <v>189</v>
      </c>
      <c r="C743" s="122" t="s">
        <v>65</v>
      </c>
      <c r="D743" s="122" t="s">
        <v>92</v>
      </c>
      <c r="E743" s="123">
        <v>8.07</v>
      </c>
      <c r="F743" s="124">
        <v>75.349999999999994</v>
      </c>
    </row>
    <row r="744" spans="2:6" ht="30" customHeight="1" x14ac:dyDescent="0.5">
      <c r="B744" s="121" t="s">
        <v>189</v>
      </c>
      <c r="C744" s="122" t="s">
        <v>65</v>
      </c>
      <c r="D744" s="122" t="s">
        <v>93</v>
      </c>
      <c r="E744" s="123">
        <v>1.76</v>
      </c>
      <c r="F744" s="124">
        <v>15.71</v>
      </c>
    </row>
    <row r="745" spans="2:6" ht="30" customHeight="1" x14ac:dyDescent="0.5">
      <c r="B745" s="121" t="s">
        <v>189</v>
      </c>
      <c r="C745" s="122" t="s">
        <v>65</v>
      </c>
      <c r="D745" s="122" t="s">
        <v>94</v>
      </c>
      <c r="E745" s="123">
        <v>0</v>
      </c>
      <c r="F745" s="124">
        <v>0</v>
      </c>
    </row>
    <row r="746" spans="2:6" ht="30" customHeight="1" x14ac:dyDescent="0.5">
      <c r="B746" s="121" t="s">
        <v>189</v>
      </c>
      <c r="C746" s="122" t="s">
        <v>65</v>
      </c>
      <c r="D746" s="122" t="s">
        <v>95</v>
      </c>
      <c r="E746" s="123">
        <v>0.28999999999999998</v>
      </c>
      <c r="F746" s="124">
        <v>2.09</v>
      </c>
    </row>
    <row r="747" spans="2:6" ht="30" customHeight="1" x14ac:dyDescent="0.5">
      <c r="B747" s="121" t="s">
        <v>189</v>
      </c>
      <c r="C747" s="122" t="s">
        <v>65</v>
      </c>
      <c r="D747" s="122" t="s">
        <v>96</v>
      </c>
      <c r="E747" s="123">
        <v>0.05</v>
      </c>
      <c r="F747" s="124">
        <v>0.27</v>
      </c>
    </row>
    <row r="748" spans="2:6" ht="30" customHeight="1" x14ac:dyDescent="0.5">
      <c r="B748" s="121" t="s">
        <v>189</v>
      </c>
      <c r="C748" s="122" t="s">
        <v>65</v>
      </c>
      <c r="D748" s="122" t="s">
        <v>97</v>
      </c>
      <c r="E748" s="123">
        <v>0.15</v>
      </c>
      <c r="F748" s="124">
        <v>0.91</v>
      </c>
    </row>
    <row r="749" spans="2:6" ht="30" customHeight="1" x14ac:dyDescent="0.5">
      <c r="B749" s="121" t="s">
        <v>189</v>
      </c>
      <c r="C749" s="122" t="s">
        <v>65</v>
      </c>
      <c r="D749" s="122" t="s">
        <v>98</v>
      </c>
      <c r="E749" s="123">
        <v>7.88</v>
      </c>
      <c r="F749" s="124">
        <v>75.150000000000006</v>
      </c>
    </row>
    <row r="750" spans="2:6" ht="30" customHeight="1" x14ac:dyDescent="0.5">
      <c r="B750" s="121" t="s">
        <v>189</v>
      </c>
      <c r="C750" s="122" t="s">
        <v>65</v>
      </c>
      <c r="D750" s="122" t="s">
        <v>99</v>
      </c>
      <c r="E750" s="123">
        <v>0.06</v>
      </c>
      <c r="F750" s="124">
        <v>0.2</v>
      </c>
    </row>
    <row r="751" spans="2:6" ht="30" customHeight="1" x14ac:dyDescent="0.5">
      <c r="B751" s="121" t="s">
        <v>189</v>
      </c>
      <c r="C751" s="122" t="s">
        <v>65</v>
      </c>
      <c r="D751" s="122" t="s">
        <v>100</v>
      </c>
      <c r="E751" s="123">
        <v>0</v>
      </c>
      <c r="F751" s="124">
        <v>0</v>
      </c>
    </row>
    <row r="752" spans="2:6" ht="30" customHeight="1" x14ac:dyDescent="0.5">
      <c r="B752" s="121" t="s">
        <v>189</v>
      </c>
      <c r="C752" s="122" t="s">
        <v>65</v>
      </c>
      <c r="D752" s="122" t="s">
        <v>101</v>
      </c>
      <c r="E752" s="123">
        <v>0</v>
      </c>
      <c r="F752" s="124">
        <v>0</v>
      </c>
    </row>
    <row r="753" spans="2:6" ht="30" customHeight="1" x14ac:dyDescent="0.5">
      <c r="B753" s="121" t="s">
        <v>189</v>
      </c>
      <c r="C753" s="122" t="s">
        <v>65</v>
      </c>
      <c r="D753" s="122" t="s">
        <v>102</v>
      </c>
      <c r="E753" s="123">
        <v>0.79</v>
      </c>
      <c r="F753" s="124">
        <v>4.2</v>
      </c>
    </row>
    <row r="754" spans="2:6" ht="30" customHeight="1" x14ac:dyDescent="0.5">
      <c r="B754" s="121" t="s">
        <v>189</v>
      </c>
      <c r="C754" s="122" t="s">
        <v>65</v>
      </c>
      <c r="D754" s="122" t="s">
        <v>103</v>
      </c>
      <c r="E754" s="123">
        <v>0.51</v>
      </c>
      <c r="F754" s="124">
        <v>2.46</v>
      </c>
    </row>
    <row r="755" spans="2:6" ht="30" customHeight="1" x14ac:dyDescent="0.5">
      <c r="B755" s="121" t="s">
        <v>189</v>
      </c>
      <c r="C755" s="122" t="s">
        <v>65</v>
      </c>
      <c r="D755" s="122" t="s">
        <v>104</v>
      </c>
      <c r="E755" s="123">
        <v>2.2200000000000002</v>
      </c>
      <c r="F755" s="124">
        <v>13.28</v>
      </c>
    </row>
    <row r="756" spans="2:6" ht="30" customHeight="1" x14ac:dyDescent="0.5">
      <c r="B756" s="121" t="s">
        <v>189</v>
      </c>
      <c r="C756" s="122" t="s">
        <v>105</v>
      </c>
      <c r="D756" s="122" t="s">
        <v>66</v>
      </c>
      <c r="E756" s="123">
        <v>3.7</v>
      </c>
      <c r="F756" s="124">
        <v>35.799999999999997</v>
      </c>
    </row>
    <row r="757" spans="2:6" ht="30" customHeight="1" x14ac:dyDescent="0.5">
      <c r="B757" s="121" t="s">
        <v>189</v>
      </c>
      <c r="C757" s="122" t="s">
        <v>105</v>
      </c>
      <c r="D757" s="122" t="s">
        <v>67</v>
      </c>
      <c r="E757" s="123">
        <v>49.84</v>
      </c>
      <c r="F757" s="124">
        <v>536.39</v>
      </c>
    </row>
    <row r="758" spans="2:6" ht="30" customHeight="1" x14ac:dyDescent="0.5">
      <c r="B758" s="121" t="s">
        <v>189</v>
      </c>
      <c r="C758" s="122" t="s">
        <v>105</v>
      </c>
      <c r="D758" s="122" t="s">
        <v>68</v>
      </c>
      <c r="E758" s="123">
        <v>0.49</v>
      </c>
      <c r="F758" s="124">
        <v>2.25</v>
      </c>
    </row>
    <row r="759" spans="2:6" ht="30" customHeight="1" x14ac:dyDescent="0.5">
      <c r="B759" s="121" t="s">
        <v>189</v>
      </c>
      <c r="C759" s="122" t="s">
        <v>105</v>
      </c>
      <c r="D759" s="122" t="s">
        <v>69</v>
      </c>
      <c r="E759" s="123">
        <v>0.01</v>
      </c>
      <c r="F759" s="124">
        <v>0.01</v>
      </c>
    </row>
    <row r="760" spans="2:6" ht="30" customHeight="1" x14ac:dyDescent="0.5">
      <c r="B760" s="121" t="s">
        <v>189</v>
      </c>
      <c r="C760" s="122" t="s">
        <v>105</v>
      </c>
      <c r="D760" s="122" t="s">
        <v>70</v>
      </c>
      <c r="E760" s="123">
        <v>0</v>
      </c>
      <c r="F760" s="124">
        <v>0</v>
      </c>
    </row>
    <row r="761" spans="2:6" ht="30" customHeight="1" x14ac:dyDescent="0.5">
      <c r="B761" s="121" t="s">
        <v>189</v>
      </c>
      <c r="C761" s="122" t="s">
        <v>105</v>
      </c>
      <c r="D761" s="122" t="s">
        <v>71</v>
      </c>
      <c r="E761" s="123">
        <v>0</v>
      </c>
      <c r="F761" s="124">
        <v>0</v>
      </c>
    </row>
    <row r="762" spans="2:6" ht="30" customHeight="1" x14ac:dyDescent="0.5">
      <c r="B762" s="121" t="s">
        <v>189</v>
      </c>
      <c r="C762" s="122" t="s">
        <v>105</v>
      </c>
      <c r="D762" s="122" t="s">
        <v>72</v>
      </c>
      <c r="E762" s="123">
        <v>49.75</v>
      </c>
      <c r="F762" s="124">
        <v>406.85</v>
      </c>
    </row>
    <row r="763" spans="2:6" ht="30" customHeight="1" x14ac:dyDescent="0.5">
      <c r="B763" s="121" t="s">
        <v>189</v>
      </c>
      <c r="C763" s="122" t="s">
        <v>105</v>
      </c>
      <c r="D763" s="122" t="s">
        <v>73</v>
      </c>
      <c r="E763" s="123">
        <v>0.87</v>
      </c>
      <c r="F763" s="124">
        <v>7.14</v>
      </c>
    </row>
    <row r="764" spans="2:6" ht="30" customHeight="1" x14ac:dyDescent="0.5">
      <c r="B764" s="121" t="s">
        <v>189</v>
      </c>
      <c r="C764" s="122" t="s">
        <v>105</v>
      </c>
      <c r="D764" s="122" t="s">
        <v>74</v>
      </c>
      <c r="E764" s="123">
        <v>0</v>
      </c>
      <c r="F764" s="124">
        <v>0</v>
      </c>
    </row>
    <row r="765" spans="2:6" ht="30" customHeight="1" x14ac:dyDescent="0.5">
      <c r="B765" s="121" t="s">
        <v>189</v>
      </c>
      <c r="C765" s="122" t="s">
        <v>105</v>
      </c>
      <c r="D765" s="122" t="s">
        <v>75</v>
      </c>
      <c r="E765" s="123">
        <v>1.2</v>
      </c>
      <c r="F765" s="124">
        <v>8.81</v>
      </c>
    </row>
    <row r="766" spans="2:6" ht="30" customHeight="1" x14ac:dyDescent="0.5">
      <c r="B766" s="121" t="s">
        <v>189</v>
      </c>
      <c r="C766" s="122" t="s">
        <v>105</v>
      </c>
      <c r="D766" s="122" t="s">
        <v>76</v>
      </c>
      <c r="E766" s="123">
        <v>0</v>
      </c>
      <c r="F766" s="124">
        <v>0</v>
      </c>
    </row>
    <row r="767" spans="2:6" ht="30" customHeight="1" x14ac:dyDescent="0.5">
      <c r="B767" s="121" t="s">
        <v>189</v>
      </c>
      <c r="C767" s="122" t="s">
        <v>105</v>
      </c>
      <c r="D767" s="122" t="s">
        <v>77</v>
      </c>
      <c r="E767" s="123">
        <v>0</v>
      </c>
      <c r="F767" s="124">
        <v>0</v>
      </c>
    </row>
    <row r="768" spans="2:6" ht="30" customHeight="1" x14ac:dyDescent="0.5">
      <c r="B768" s="121" t="s">
        <v>189</v>
      </c>
      <c r="C768" s="122" t="s">
        <v>105</v>
      </c>
      <c r="D768" s="122" t="s">
        <v>78</v>
      </c>
      <c r="E768" s="123">
        <v>3.73</v>
      </c>
      <c r="F768" s="124">
        <v>24.26</v>
      </c>
    </row>
    <row r="769" spans="2:6" ht="30" customHeight="1" x14ac:dyDescent="0.5">
      <c r="B769" s="121" t="s">
        <v>189</v>
      </c>
      <c r="C769" s="122" t="s">
        <v>105</v>
      </c>
      <c r="D769" s="122" t="s">
        <v>79</v>
      </c>
      <c r="E769" s="123">
        <v>0</v>
      </c>
      <c r="F769" s="124">
        <v>0</v>
      </c>
    </row>
    <row r="770" spans="2:6" ht="30" customHeight="1" x14ac:dyDescent="0.5">
      <c r="B770" s="121" t="s">
        <v>189</v>
      </c>
      <c r="C770" s="122" t="s">
        <v>105</v>
      </c>
      <c r="D770" s="122" t="s">
        <v>80</v>
      </c>
      <c r="E770" s="123">
        <v>0.05</v>
      </c>
      <c r="F770" s="124">
        <v>0.38</v>
      </c>
    </row>
    <row r="771" spans="2:6" ht="30" customHeight="1" x14ac:dyDescent="0.5">
      <c r="B771" s="121" t="s">
        <v>189</v>
      </c>
      <c r="C771" s="122" t="s">
        <v>105</v>
      </c>
      <c r="D771" s="122" t="s">
        <v>81</v>
      </c>
      <c r="E771" s="123">
        <v>0.63</v>
      </c>
      <c r="F771" s="124">
        <v>5.47</v>
      </c>
    </row>
    <row r="772" spans="2:6" ht="30" customHeight="1" x14ac:dyDescent="0.5">
      <c r="B772" s="121" t="s">
        <v>189</v>
      </c>
      <c r="C772" s="122" t="s">
        <v>105</v>
      </c>
      <c r="D772" s="122" t="s">
        <v>83</v>
      </c>
      <c r="E772" s="123">
        <v>52.23</v>
      </c>
      <c r="F772" s="124">
        <v>561.46</v>
      </c>
    </row>
    <row r="773" spans="2:6" ht="30" customHeight="1" x14ac:dyDescent="0.5">
      <c r="B773" s="121" t="s">
        <v>189</v>
      </c>
      <c r="C773" s="122" t="s">
        <v>105</v>
      </c>
      <c r="D773" s="122" t="s">
        <v>85</v>
      </c>
      <c r="E773" s="123">
        <v>0.18</v>
      </c>
      <c r="F773" s="124">
        <v>1.28</v>
      </c>
    </row>
    <row r="774" spans="2:6" ht="30" customHeight="1" x14ac:dyDescent="0.5">
      <c r="B774" s="121" t="s">
        <v>189</v>
      </c>
      <c r="C774" s="122" t="s">
        <v>105</v>
      </c>
      <c r="D774" s="122" t="s">
        <v>87</v>
      </c>
      <c r="E774" s="123">
        <v>0.96</v>
      </c>
      <c r="F774" s="124">
        <v>7.27</v>
      </c>
    </row>
    <row r="775" spans="2:6" ht="30" customHeight="1" x14ac:dyDescent="0.5">
      <c r="B775" s="121" t="s">
        <v>189</v>
      </c>
      <c r="C775" s="122" t="s">
        <v>105</v>
      </c>
      <c r="D775" s="122" t="s">
        <v>89</v>
      </c>
      <c r="E775" s="123">
        <v>0</v>
      </c>
      <c r="F775" s="124">
        <v>0</v>
      </c>
    </row>
    <row r="776" spans="2:6" ht="30" customHeight="1" x14ac:dyDescent="0.5">
      <c r="B776" s="121" t="s">
        <v>189</v>
      </c>
      <c r="C776" s="122" t="s">
        <v>105</v>
      </c>
      <c r="D776" s="122" t="s">
        <v>91</v>
      </c>
      <c r="E776" s="123">
        <v>0</v>
      </c>
      <c r="F776" s="124">
        <v>0</v>
      </c>
    </row>
    <row r="777" spans="2:6" ht="30" customHeight="1" x14ac:dyDescent="0.5">
      <c r="B777" s="121" t="s">
        <v>189</v>
      </c>
      <c r="C777" s="122" t="s">
        <v>105</v>
      </c>
      <c r="D777" s="122" t="s">
        <v>92</v>
      </c>
      <c r="E777" s="123">
        <v>43.46</v>
      </c>
      <c r="F777" s="124">
        <v>523.37</v>
      </c>
    </row>
    <row r="778" spans="2:6" ht="30" customHeight="1" x14ac:dyDescent="0.5">
      <c r="B778" s="121" t="s">
        <v>189</v>
      </c>
      <c r="C778" s="122" t="s">
        <v>105</v>
      </c>
      <c r="D778" s="122" t="s">
        <v>93</v>
      </c>
      <c r="E778" s="123">
        <v>0.1</v>
      </c>
      <c r="F778" s="124">
        <v>0.78</v>
      </c>
    </row>
    <row r="779" spans="2:6" ht="30" customHeight="1" x14ac:dyDescent="0.5">
      <c r="B779" s="121" t="s">
        <v>189</v>
      </c>
      <c r="C779" s="122" t="s">
        <v>105</v>
      </c>
      <c r="D779" s="122" t="s">
        <v>94</v>
      </c>
      <c r="E779" s="123">
        <v>0</v>
      </c>
      <c r="F779" s="124">
        <v>0</v>
      </c>
    </row>
    <row r="780" spans="2:6" ht="30" customHeight="1" x14ac:dyDescent="0.5">
      <c r="B780" s="121" t="s">
        <v>189</v>
      </c>
      <c r="C780" s="122" t="s">
        <v>105</v>
      </c>
      <c r="D780" s="122" t="s">
        <v>95</v>
      </c>
      <c r="E780" s="123">
        <v>8.4700000000000006</v>
      </c>
      <c r="F780" s="124">
        <v>70.78</v>
      </c>
    </row>
    <row r="781" spans="2:6" ht="30" customHeight="1" x14ac:dyDescent="0.5">
      <c r="B781" s="121" t="s">
        <v>189</v>
      </c>
      <c r="C781" s="122" t="s">
        <v>105</v>
      </c>
      <c r="D781" s="122" t="s">
        <v>96</v>
      </c>
      <c r="E781" s="123">
        <v>0</v>
      </c>
      <c r="F781" s="124">
        <v>0</v>
      </c>
    </row>
    <row r="782" spans="2:6" ht="30" customHeight="1" x14ac:dyDescent="0.5">
      <c r="B782" s="121" t="s">
        <v>189</v>
      </c>
      <c r="C782" s="122" t="s">
        <v>105</v>
      </c>
      <c r="D782" s="122" t="s">
        <v>97</v>
      </c>
      <c r="E782" s="123">
        <v>10.8</v>
      </c>
      <c r="F782" s="124">
        <v>133.61000000000001</v>
      </c>
    </row>
    <row r="783" spans="2:6" ht="30" customHeight="1" x14ac:dyDescent="0.5">
      <c r="B783" s="121" t="s">
        <v>189</v>
      </c>
      <c r="C783" s="122" t="s">
        <v>105</v>
      </c>
      <c r="D783" s="122" t="s">
        <v>98</v>
      </c>
      <c r="E783" s="123">
        <v>0.05</v>
      </c>
      <c r="F783" s="124">
        <v>0.27</v>
      </c>
    </row>
    <row r="784" spans="2:6" ht="30" customHeight="1" x14ac:dyDescent="0.5">
      <c r="B784" s="121" t="s">
        <v>189</v>
      </c>
      <c r="C784" s="122" t="s">
        <v>105</v>
      </c>
      <c r="D784" s="122" t="s">
        <v>99</v>
      </c>
      <c r="E784" s="123">
        <v>3.31</v>
      </c>
      <c r="F784" s="124">
        <v>25.22</v>
      </c>
    </row>
    <row r="785" spans="2:6" ht="30" customHeight="1" x14ac:dyDescent="0.5">
      <c r="B785" s="121" t="s">
        <v>189</v>
      </c>
      <c r="C785" s="122" t="s">
        <v>105</v>
      </c>
      <c r="D785" s="122" t="s">
        <v>100</v>
      </c>
      <c r="E785" s="123">
        <v>0</v>
      </c>
      <c r="F785" s="124">
        <v>0</v>
      </c>
    </row>
    <row r="786" spans="2:6" ht="30" customHeight="1" x14ac:dyDescent="0.5">
      <c r="B786" s="121" t="s">
        <v>189</v>
      </c>
      <c r="C786" s="122" t="s">
        <v>105</v>
      </c>
      <c r="D786" s="122" t="s">
        <v>101</v>
      </c>
      <c r="E786" s="123">
        <v>0.86</v>
      </c>
      <c r="F786" s="124">
        <v>6.08</v>
      </c>
    </row>
    <row r="787" spans="2:6" ht="30" customHeight="1" x14ac:dyDescent="0.5">
      <c r="B787" s="121" t="s">
        <v>189</v>
      </c>
      <c r="C787" s="122" t="s">
        <v>105</v>
      </c>
      <c r="D787" s="122" t="s">
        <v>102</v>
      </c>
      <c r="E787" s="123">
        <v>0.17</v>
      </c>
      <c r="F787" s="124">
        <v>1.25</v>
      </c>
    </row>
    <row r="788" spans="2:6" ht="30" customHeight="1" x14ac:dyDescent="0.5">
      <c r="B788" s="121" t="s">
        <v>189</v>
      </c>
      <c r="C788" s="122" t="s">
        <v>105</v>
      </c>
      <c r="D788" s="122" t="s">
        <v>103</v>
      </c>
      <c r="E788" s="123">
        <v>0</v>
      </c>
      <c r="F788" s="124">
        <v>0</v>
      </c>
    </row>
    <row r="789" spans="2:6" ht="30" customHeight="1" x14ac:dyDescent="0.5">
      <c r="B789" s="121" t="s">
        <v>189</v>
      </c>
      <c r="C789" s="122" t="s">
        <v>105</v>
      </c>
      <c r="D789" s="122" t="s">
        <v>104</v>
      </c>
      <c r="E789" s="123">
        <v>0.22</v>
      </c>
      <c r="F789" s="124">
        <v>1.83</v>
      </c>
    </row>
    <row r="790" spans="2:6" ht="30" customHeight="1" x14ac:dyDescent="0.5">
      <c r="B790" s="121" t="s">
        <v>189</v>
      </c>
      <c r="C790" s="122" t="s">
        <v>106</v>
      </c>
      <c r="D790" s="122" t="s">
        <v>66</v>
      </c>
      <c r="E790" s="123">
        <v>1.55</v>
      </c>
      <c r="F790" s="124">
        <v>11.57</v>
      </c>
    </row>
    <row r="791" spans="2:6" ht="30" customHeight="1" x14ac:dyDescent="0.5">
      <c r="B791" s="121" t="s">
        <v>189</v>
      </c>
      <c r="C791" s="122" t="s">
        <v>106</v>
      </c>
      <c r="D791" s="122" t="s">
        <v>67</v>
      </c>
      <c r="E791" s="123">
        <v>47.15</v>
      </c>
      <c r="F791" s="124">
        <v>660.04</v>
      </c>
    </row>
    <row r="792" spans="2:6" ht="30" customHeight="1" x14ac:dyDescent="0.5">
      <c r="B792" s="121" t="s">
        <v>189</v>
      </c>
      <c r="C792" s="122" t="s">
        <v>106</v>
      </c>
      <c r="D792" s="122" t="s">
        <v>68</v>
      </c>
      <c r="E792" s="123">
        <v>5.64</v>
      </c>
      <c r="F792" s="124">
        <v>60.99</v>
      </c>
    </row>
    <row r="793" spans="2:6" ht="30" customHeight="1" x14ac:dyDescent="0.5">
      <c r="B793" s="121" t="s">
        <v>189</v>
      </c>
      <c r="C793" s="122" t="s">
        <v>106</v>
      </c>
      <c r="D793" s="122" t="s">
        <v>69</v>
      </c>
      <c r="E793" s="123">
        <v>0.18</v>
      </c>
      <c r="F793" s="124">
        <v>1.1000000000000001</v>
      </c>
    </row>
    <row r="794" spans="2:6" ht="30" customHeight="1" x14ac:dyDescent="0.5">
      <c r="B794" s="121" t="s">
        <v>189</v>
      </c>
      <c r="C794" s="122" t="s">
        <v>106</v>
      </c>
      <c r="D794" s="122" t="s">
        <v>70</v>
      </c>
      <c r="E794" s="123">
        <v>0.27</v>
      </c>
      <c r="F794" s="124">
        <v>0.86</v>
      </c>
    </row>
    <row r="795" spans="2:6" ht="30" customHeight="1" x14ac:dyDescent="0.5">
      <c r="B795" s="121" t="s">
        <v>189</v>
      </c>
      <c r="C795" s="122" t="s">
        <v>106</v>
      </c>
      <c r="D795" s="122" t="s">
        <v>71</v>
      </c>
      <c r="E795" s="123">
        <v>0.13</v>
      </c>
      <c r="F795" s="124">
        <v>1.1399999999999999</v>
      </c>
    </row>
    <row r="796" spans="2:6" ht="30" customHeight="1" x14ac:dyDescent="0.5">
      <c r="B796" s="121" t="s">
        <v>189</v>
      </c>
      <c r="C796" s="122" t="s">
        <v>106</v>
      </c>
      <c r="D796" s="122" t="s">
        <v>72</v>
      </c>
      <c r="E796" s="123">
        <v>85.39</v>
      </c>
      <c r="F796" s="124">
        <v>912.18</v>
      </c>
    </row>
    <row r="797" spans="2:6" ht="30" customHeight="1" x14ac:dyDescent="0.5">
      <c r="B797" s="121" t="s">
        <v>189</v>
      </c>
      <c r="C797" s="122" t="s">
        <v>106</v>
      </c>
      <c r="D797" s="122" t="s">
        <v>73</v>
      </c>
      <c r="E797" s="123">
        <v>0.81</v>
      </c>
      <c r="F797" s="124">
        <v>4.6100000000000003</v>
      </c>
    </row>
    <row r="798" spans="2:6" ht="30" customHeight="1" x14ac:dyDescent="0.5">
      <c r="B798" s="121" t="s">
        <v>189</v>
      </c>
      <c r="C798" s="122" t="s">
        <v>106</v>
      </c>
      <c r="D798" s="122" t="s">
        <v>74</v>
      </c>
      <c r="E798" s="123">
        <v>0</v>
      </c>
      <c r="F798" s="124">
        <v>0</v>
      </c>
    </row>
    <row r="799" spans="2:6" ht="30" customHeight="1" x14ac:dyDescent="0.5">
      <c r="B799" s="121" t="s">
        <v>189</v>
      </c>
      <c r="C799" s="122" t="s">
        <v>106</v>
      </c>
      <c r="D799" s="122" t="s">
        <v>75</v>
      </c>
      <c r="E799" s="123">
        <v>2.11</v>
      </c>
      <c r="F799" s="124">
        <v>19.11</v>
      </c>
    </row>
    <row r="800" spans="2:6" ht="30" customHeight="1" x14ac:dyDescent="0.5">
      <c r="B800" s="121" t="s">
        <v>189</v>
      </c>
      <c r="C800" s="122" t="s">
        <v>106</v>
      </c>
      <c r="D800" s="122" t="s">
        <v>76</v>
      </c>
      <c r="E800" s="123">
        <v>0</v>
      </c>
      <c r="F800" s="124">
        <v>0</v>
      </c>
    </row>
    <row r="801" spans="2:6" ht="30" customHeight="1" x14ac:dyDescent="0.5">
      <c r="B801" s="121" t="s">
        <v>189</v>
      </c>
      <c r="C801" s="122" t="s">
        <v>106</v>
      </c>
      <c r="D801" s="122" t="s">
        <v>77</v>
      </c>
      <c r="E801" s="123">
        <v>0</v>
      </c>
      <c r="F801" s="124">
        <v>0</v>
      </c>
    </row>
    <row r="802" spans="2:6" ht="30" customHeight="1" x14ac:dyDescent="0.5">
      <c r="B802" s="121" t="s">
        <v>189</v>
      </c>
      <c r="C802" s="122" t="s">
        <v>106</v>
      </c>
      <c r="D802" s="122" t="s">
        <v>78</v>
      </c>
      <c r="E802" s="123">
        <v>52.74</v>
      </c>
      <c r="F802" s="124">
        <v>939.09</v>
      </c>
    </row>
    <row r="803" spans="2:6" ht="30" customHeight="1" x14ac:dyDescent="0.5">
      <c r="B803" s="121" t="s">
        <v>189</v>
      </c>
      <c r="C803" s="122" t="s">
        <v>106</v>
      </c>
      <c r="D803" s="122" t="s">
        <v>79</v>
      </c>
      <c r="E803" s="123">
        <v>0</v>
      </c>
      <c r="F803" s="124">
        <v>0</v>
      </c>
    </row>
    <row r="804" spans="2:6" ht="30" customHeight="1" x14ac:dyDescent="0.5">
      <c r="B804" s="121" t="s">
        <v>189</v>
      </c>
      <c r="C804" s="122" t="s">
        <v>106</v>
      </c>
      <c r="D804" s="122" t="s">
        <v>80</v>
      </c>
      <c r="E804" s="123">
        <v>0</v>
      </c>
      <c r="F804" s="124">
        <v>0</v>
      </c>
    </row>
    <row r="805" spans="2:6" ht="30" customHeight="1" x14ac:dyDescent="0.5">
      <c r="B805" s="121" t="s">
        <v>189</v>
      </c>
      <c r="C805" s="122" t="s">
        <v>106</v>
      </c>
      <c r="D805" s="122" t="s">
        <v>81</v>
      </c>
      <c r="E805" s="123">
        <v>0.01</v>
      </c>
      <c r="F805" s="124">
        <v>0.02</v>
      </c>
    </row>
    <row r="806" spans="2:6" ht="30" customHeight="1" x14ac:dyDescent="0.5">
      <c r="B806" s="121" t="s">
        <v>189</v>
      </c>
      <c r="C806" s="122" t="s">
        <v>106</v>
      </c>
      <c r="D806" s="122" t="s">
        <v>83</v>
      </c>
      <c r="E806" s="123">
        <v>52.23</v>
      </c>
      <c r="F806" s="124">
        <v>683.34</v>
      </c>
    </row>
    <row r="807" spans="2:6" ht="30" customHeight="1" x14ac:dyDescent="0.5">
      <c r="B807" s="121" t="s">
        <v>189</v>
      </c>
      <c r="C807" s="122" t="s">
        <v>106</v>
      </c>
      <c r="D807" s="122" t="s">
        <v>85</v>
      </c>
      <c r="E807" s="123">
        <v>0</v>
      </c>
      <c r="F807" s="124">
        <v>0</v>
      </c>
    </row>
    <row r="808" spans="2:6" ht="30" customHeight="1" x14ac:dyDescent="0.5">
      <c r="B808" s="121" t="s">
        <v>189</v>
      </c>
      <c r="C808" s="122" t="s">
        <v>106</v>
      </c>
      <c r="D808" s="122" t="s">
        <v>87</v>
      </c>
      <c r="E808" s="123">
        <v>0.71</v>
      </c>
      <c r="F808" s="124">
        <v>4.59</v>
      </c>
    </row>
    <row r="809" spans="2:6" ht="30" customHeight="1" x14ac:dyDescent="0.5">
      <c r="B809" s="121" t="s">
        <v>189</v>
      </c>
      <c r="C809" s="122" t="s">
        <v>106</v>
      </c>
      <c r="D809" s="122" t="s">
        <v>89</v>
      </c>
      <c r="E809" s="123">
        <v>0.04</v>
      </c>
      <c r="F809" s="124">
        <v>7.0000000000000007E-2</v>
      </c>
    </row>
    <row r="810" spans="2:6" ht="30" customHeight="1" x14ac:dyDescent="0.5">
      <c r="B810" s="121" t="s">
        <v>189</v>
      </c>
      <c r="C810" s="122" t="s">
        <v>106</v>
      </c>
      <c r="D810" s="122" t="s">
        <v>91</v>
      </c>
      <c r="E810" s="123">
        <v>0</v>
      </c>
      <c r="F810" s="124">
        <v>0</v>
      </c>
    </row>
    <row r="811" spans="2:6" ht="30" customHeight="1" x14ac:dyDescent="0.5">
      <c r="B811" s="121" t="s">
        <v>189</v>
      </c>
      <c r="C811" s="122" t="s">
        <v>106</v>
      </c>
      <c r="D811" s="122" t="s">
        <v>92</v>
      </c>
      <c r="E811" s="123">
        <v>51.74</v>
      </c>
      <c r="F811" s="124">
        <v>784.37</v>
      </c>
    </row>
    <row r="812" spans="2:6" ht="30" customHeight="1" x14ac:dyDescent="0.5">
      <c r="B812" s="121" t="s">
        <v>189</v>
      </c>
      <c r="C812" s="122" t="s">
        <v>106</v>
      </c>
      <c r="D812" s="122" t="s">
        <v>93</v>
      </c>
      <c r="E812" s="123">
        <v>0.35</v>
      </c>
      <c r="F812" s="124">
        <v>3.19</v>
      </c>
    </row>
    <row r="813" spans="2:6" ht="30" customHeight="1" x14ac:dyDescent="0.5">
      <c r="B813" s="121" t="s">
        <v>189</v>
      </c>
      <c r="C813" s="122" t="s">
        <v>106</v>
      </c>
      <c r="D813" s="122" t="s">
        <v>94</v>
      </c>
      <c r="E813" s="123">
        <v>0</v>
      </c>
      <c r="F813" s="124">
        <v>0</v>
      </c>
    </row>
    <row r="814" spans="2:6" ht="30" customHeight="1" x14ac:dyDescent="0.5">
      <c r="B814" s="121" t="s">
        <v>189</v>
      </c>
      <c r="C814" s="122" t="s">
        <v>106</v>
      </c>
      <c r="D814" s="122" t="s">
        <v>95</v>
      </c>
      <c r="E814" s="123">
        <v>8.67</v>
      </c>
      <c r="F814" s="124">
        <v>60.92</v>
      </c>
    </row>
    <row r="815" spans="2:6" ht="30" customHeight="1" x14ac:dyDescent="0.5">
      <c r="B815" s="121" t="s">
        <v>189</v>
      </c>
      <c r="C815" s="122" t="s">
        <v>106</v>
      </c>
      <c r="D815" s="122" t="s">
        <v>96</v>
      </c>
      <c r="E815" s="123">
        <v>0</v>
      </c>
      <c r="F815" s="124">
        <v>0</v>
      </c>
    </row>
    <row r="816" spans="2:6" ht="30" customHeight="1" x14ac:dyDescent="0.5">
      <c r="B816" s="121" t="s">
        <v>189</v>
      </c>
      <c r="C816" s="122" t="s">
        <v>106</v>
      </c>
      <c r="D816" s="122" t="s">
        <v>97</v>
      </c>
      <c r="E816" s="123">
        <v>11.4</v>
      </c>
      <c r="F816" s="124">
        <v>184.54</v>
      </c>
    </row>
    <row r="817" spans="2:6" ht="30" customHeight="1" x14ac:dyDescent="0.5">
      <c r="B817" s="121" t="s">
        <v>189</v>
      </c>
      <c r="C817" s="122" t="s">
        <v>106</v>
      </c>
      <c r="D817" s="122" t="s">
        <v>98</v>
      </c>
      <c r="E817" s="123">
        <v>0</v>
      </c>
      <c r="F817" s="124">
        <v>0</v>
      </c>
    </row>
    <row r="818" spans="2:6" ht="30" customHeight="1" x14ac:dyDescent="0.5">
      <c r="B818" s="121" t="s">
        <v>189</v>
      </c>
      <c r="C818" s="122" t="s">
        <v>106</v>
      </c>
      <c r="D818" s="122" t="s">
        <v>99</v>
      </c>
      <c r="E818" s="123">
        <v>0.13</v>
      </c>
      <c r="F818" s="124">
        <v>1.0900000000000001</v>
      </c>
    </row>
    <row r="819" spans="2:6" ht="30" customHeight="1" x14ac:dyDescent="0.5">
      <c r="B819" s="121" t="s">
        <v>189</v>
      </c>
      <c r="C819" s="122" t="s">
        <v>106</v>
      </c>
      <c r="D819" s="122" t="s">
        <v>100</v>
      </c>
      <c r="E819" s="123">
        <v>0</v>
      </c>
      <c r="F819" s="124">
        <v>0</v>
      </c>
    </row>
    <row r="820" spans="2:6" ht="30" customHeight="1" x14ac:dyDescent="0.5">
      <c r="B820" s="121" t="s">
        <v>189</v>
      </c>
      <c r="C820" s="122" t="s">
        <v>106</v>
      </c>
      <c r="D820" s="122" t="s">
        <v>101</v>
      </c>
      <c r="E820" s="123">
        <v>0.04</v>
      </c>
      <c r="F820" s="124">
        <v>0.34</v>
      </c>
    </row>
    <row r="821" spans="2:6" ht="30" customHeight="1" x14ac:dyDescent="0.5">
      <c r="B821" s="121" t="s">
        <v>189</v>
      </c>
      <c r="C821" s="122" t="s">
        <v>106</v>
      </c>
      <c r="D821" s="122" t="s">
        <v>102</v>
      </c>
      <c r="E821" s="123">
        <v>0</v>
      </c>
      <c r="F821" s="124">
        <v>0</v>
      </c>
    </row>
    <row r="822" spans="2:6" ht="30" customHeight="1" x14ac:dyDescent="0.5">
      <c r="B822" s="121" t="s">
        <v>189</v>
      </c>
      <c r="C822" s="122" t="s">
        <v>106</v>
      </c>
      <c r="D822" s="122" t="s">
        <v>103</v>
      </c>
      <c r="E822" s="123">
        <v>0</v>
      </c>
      <c r="F822" s="124">
        <v>0</v>
      </c>
    </row>
    <row r="823" spans="2:6" ht="30" customHeight="1" x14ac:dyDescent="0.5">
      <c r="B823" s="121" t="s">
        <v>189</v>
      </c>
      <c r="C823" s="122" t="s">
        <v>106</v>
      </c>
      <c r="D823" s="122" t="s">
        <v>104</v>
      </c>
      <c r="E823" s="123">
        <v>0</v>
      </c>
      <c r="F823" s="124">
        <v>0</v>
      </c>
    </row>
    <row r="824" spans="2:6" ht="30" customHeight="1" x14ac:dyDescent="0.5">
      <c r="B824" s="121" t="s">
        <v>190</v>
      </c>
      <c r="C824" s="122" t="s">
        <v>105</v>
      </c>
      <c r="D824" s="122" t="s">
        <v>66</v>
      </c>
      <c r="E824" s="123">
        <v>2.97</v>
      </c>
      <c r="F824" s="124">
        <v>26.21</v>
      </c>
    </row>
    <row r="825" spans="2:6" ht="30" customHeight="1" x14ac:dyDescent="0.5">
      <c r="B825" s="121" t="s">
        <v>190</v>
      </c>
      <c r="C825" s="122" t="s">
        <v>105</v>
      </c>
      <c r="D825" s="122" t="s">
        <v>67</v>
      </c>
      <c r="E825" s="123">
        <v>7.68</v>
      </c>
      <c r="F825" s="124">
        <v>65.16</v>
      </c>
    </row>
    <row r="826" spans="2:6" ht="30" customHeight="1" x14ac:dyDescent="0.5">
      <c r="B826" s="121" t="s">
        <v>190</v>
      </c>
      <c r="C826" s="122" t="s">
        <v>105</v>
      </c>
      <c r="D826" s="122" t="s">
        <v>68</v>
      </c>
      <c r="E826" s="123">
        <v>0</v>
      </c>
      <c r="F826" s="124">
        <v>0</v>
      </c>
    </row>
    <row r="827" spans="2:6" ht="30" customHeight="1" x14ac:dyDescent="0.5">
      <c r="B827" s="121" t="s">
        <v>190</v>
      </c>
      <c r="C827" s="122" t="s">
        <v>105</v>
      </c>
      <c r="D827" s="122" t="s">
        <v>69</v>
      </c>
      <c r="E827" s="123">
        <v>0</v>
      </c>
      <c r="F827" s="124">
        <v>0</v>
      </c>
    </row>
    <row r="828" spans="2:6" ht="30" customHeight="1" x14ac:dyDescent="0.5">
      <c r="B828" s="121" t="s">
        <v>190</v>
      </c>
      <c r="C828" s="122" t="s">
        <v>105</v>
      </c>
      <c r="D828" s="122" t="s">
        <v>70</v>
      </c>
      <c r="E828" s="123">
        <v>0</v>
      </c>
      <c r="F828" s="124">
        <v>0</v>
      </c>
    </row>
    <row r="829" spans="2:6" ht="30" customHeight="1" x14ac:dyDescent="0.5">
      <c r="B829" s="121" t="s">
        <v>190</v>
      </c>
      <c r="C829" s="122" t="s">
        <v>105</v>
      </c>
      <c r="D829" s="122" t="s">
        <v>71</v>
      </c>
      <c r="E829" s="123">
        <v>0</v>
      </c>
      <c r="F829" s="124">
        <v>0</v>
      </c>
    </row>
    <row r="830" spans="2:6" ht="30" customHeight="1" x14ac:dyDescent="0.5">
      <c r="B830" s="121" t="s">
        <v>190</v>
      </c>
      <c r="C830" s="122" t="s">
        <v>105</v>
      </c>
      <c r="D830" s="122" t="s">
        <v>72</v>
      </c>
      <c r="E830" s="123">
        <v>0</v>
      </c>
      <c r="F830" s="124">
        <v>0</v>
      </c>
    </row>
    <row r="831" spans="2:6" ht="30" customHeight="1" x14ac:dyDescent="0.5">
      <c r="B831" s="121" t="s">
        <v>190</v>
      </c>
      <c r="C831" s="122" t="s">
        <v>105</v>
      </c>
      <c r="D831" s="122" t="s">
        <v>73</v>
      </c>
      <c r="E831" s="123">
        <v>0</v>
      </c>
      <c r="F831" s="124">
        <v>0</v>
      </c>
    </row>
    <row r="832" spans="2:6" ht="30" customHeight="1" x14ac:dyDescent="0.5">
      <c r="B832" s="121" t="s">
        <v>190</v>
      </c>
      <c r="C832" s="122" t="s">
        <v>105</v>
      </c>
      <c r="D832" s="122" t="s">
        <v>74</v>
      </c>
      <c r="E832" s="123">
        <v>0</v>
      </c>
      <c r="F832" s="124">
        <v>0</v>
      </c>
    </row>
    <row r="833" spans="2:6" ht="30" customHeight="1" x14ac:dyDescent="0.5">
      <c r="B833" s="121" t="s">
        <v>190</v>
      </c>
      <c r="C833" s="122" t="s">
        <v>105</v>
      </c>
      <c r="D833" s="122" t="s">
        <v>75</v>
      </c>
      <c r="E833" s="123">
        <v>0</v>
      </c>
      <c r="F833" s="124">
        <v>0</v>
      </c>
    </row>
    <row r="834" spans="2:6" ht="30" customHeight="1" x14ac:dyDescent="0.5">
      <c r="B834" s="121" t="s">
        <v>190</v>
      </c>
      <c r="C834" s="122" t="s">
        <v>105</v>
      </c>
      <c r="D834" s="122" t="s">
        <v>76</v>
      </c>
      <c r="E834" s="123">
        <v>0</v>
      </c>
      <c r="F834" s="124">
        <v>0</v>
      </c>
    </row>
    <row r="835" spans="2:6" ht="30" customHeight="1" x14ac:dyDescent="0.5">
      <c r="B835" s="121" t="s">
        <v>190</v>
      </c>
      <c r="C835" s="122" t="s">
        <v>105</v>
      </c>
      <c r="D835" s="122" t="s">
        <v>77</v>
      </c>
      <c r="E835" s="123">
        <v>0</v>
      </c>
      <c r="F835" s="124">
        <v>0</v>
      </c>
    </row>
    <row r="836" spans="2:6" ht="30" customHeight="1" x14ac:dyDescent="0.5">
      <c r="B836" s="121" t="s">
        <v>190</v>
      </c>
      <c r="C836" s="122" t="s">
        <v>105</v>
      </c>
      <c r="D836" s="122" t="s">
        <v>78</v>
      </c>
      <c r="E836" s="123">
        <v>0</v>
      </c>
      <c r="F836" s="124">
        <v>0</v>
      </c>
    </row>
    <row r="837" spans="2:6" ht="30" customHeight="1" x14ac:dyDescent="0.5">
      <c r="B837" s="121" t="s">
        <v>190</v>
      </c>
      <c r="C837" s="122" t="s">
        <v>105</v>
      </c>
      <c r="D837" s="122" t="s">
        <v>79</v>
      </c>
      <c r="E837" s="123">
        <v>0</v>
      </c>
      <c r="F837" s="124">
        <v>0</v>
      </c>
    </row>
    <row r="838" spans="2:6" ht="30" customHeight="1" x14ac:dyDescent="0.5">
      <c r="B838" s="121" t="s">
        <v>190</v>
      </c>
      <c r="C838" s="122" t="s">
        <v>105</v>
      </c>
      <c r="D838" s="122" t="s">
        <v>80</v>
      </c>
      <c r="E838" s="123">
        <v>0</v>
      </c>
      <c r="F838" s="124">
        <v>0</v>
      </c>
    </row>
    <row r="839" spans="2:6" ht="30" customHeight="1" x14ac:dyDescent="0.5">
      <c r="B839" s="121" t="s">
        <v>190</v>
      </c>
      <c r="C839" s="122" t="s">
        <v>105</v>
      </c>
      <c r="D839" s="122" t="s">
        <v>81</v>
      </c>
      <c r="E839" s="123">
        <v>0</v>
      </c>
      <c r="F839" s="124">
        <v>0</v>
      </c>
    </row>
    <row r="840" spans="2:6" ht="30" customHeight="1" x14ac:dyDescent="0.5">
      <c r="B840" s="121" t="s">
        <v>190</v>
      </c>
      <c r="C840" s="122" t="s">
        <v>105</v>
      </c>
      <c r="D840" s="122" t="s">
        <v>83</v>
      </c>
      <c r="E840" s="123">
        <v>0.09</v>
      </c>
      <c r="F840" s="124">
        <v>0.54</v>
      </c>
    </row>
    <row r="841" spans="2:6" ht="30" customHeight="1" x14ac:dyDescent="0.5">
      <c r="B841" s="121" t="s">
        <v>190</v>
      </c>
      <c r="C841" s="122" t="s">
        <v>105</v>
      </c>
      <c r="D841" s="122" t="s">
        <v>85</v>
      </c>
      <c r="E841" s="123">
        <v>0</v>
      </c>
      <c r="F841" s="124">
        <v>0</v>
      </c>
    </row>
    <row r="842" spans="2:6" ht="30" customHeight="1" x14ac:dyDescent="0.5">
      <c r="B842" s="121" t="s">
        <v>190</v>
      </c>
      <c r="C842" s="122" t="s">
        <v>105</v>
      </c>
      <c r="D842" s="122" t="s">
        <v>87</v>
      </c>
      <c r="E842" s="123">
        <v>0</v>
      </c>
      <c r="F842" s="124">
        <v>0</v>
      </c>
    </row>
    <row r="843" spans="2:6" ht="30" customHeight="1" x14ac:dyDescent="0.5">
      <c r="B843" s="121" t="s">
        <v>190</v>
      </c>
      <c r="C843" s="122" t="s">
        <v>105</v>
      </c>
      <c r="D843" s="122" t="s">
        <v>89</v>
      </c>
      <c r="E843" s="123">
        <v>0</v>
      </c>
      <c r="F843" s="124">
        <v>0</v>
      </c>
    </row>
    <row r="844" spans="2:6" ht="30" customHeight="1" x14ac:dyDescent="0.5">
      <c r="B844" s="121" t="s">
        <v>190</v>
      </c>
      <c r="C844" s="122" t="s">
        <v>105</v>
      </c>
      <c r="D844" s="122" t="s">
        <v>91</v>
      </c>
      <c r="E844" s="123">
        <v>0</v>
      </c>
      <c r="F844" s="124">
        <v>0</v>
      </c>
    </row>
    <row r="845" spans="2:6" ht="30" customHeight="1" x14ac:dyDescent="0.5">
      <c r="B845" s="121" t="s">
        <v>190</v>
      </c>
      <c r="C845" s="122" t="s">
        <v>105</v>
      </c>
      <c r="D845" s="122" t="s">
        <v>92</v>
      </c>
      <c r="E845" s="123">
        <v>0.01</v>
      </c>
      <c r="F845" s="124">
        <v>0.06</v>
      </c>
    </row>
    <row r="846" spans="2:6" ht="30" customHeight="1" x14ac:dyDescent="0.5">
      <c r="B846" s="121" t="s">
        <v>190</v>
      </c>
      <c r="C846" s="122" t="s">
        <v>105</v>
      </c>
      <c r="D846" s="122" t="s">
        <v>93</v>
      </c>
      <c r="E846" s="123">
        <v>0</v>
      </c>
      <c r="F846" s="124">
        <v>0</v>
      </c>
    </row>
    <row r="847" spans="2:6" ht="30" customHeight="1" x14ac:dyDescent="0.5">
      <c r="B847" s="121" t="s">
        <v>190</v>
      </c>
      <c r="C847" s="122" t="s">
        <v>105</v>
      </c>
      <c r="D847" s="122" t="s">
        <v>94</v>
      </c>
      <c r="E847" s="123">
        <v>0</v>
      </c>
      <c r="F847" s="124">
        <v>0</v>
      </c>
    </row>
    <row r="848" spans="2:6" ht="30" customHeight="1" x14ac:dyDescent="0.5">
      <c r="B848" s="121" t="s">
        <v>190</v>
      </c>
      <c r="C848" s="122" t="s">
        <v>105</v>
      </c>
      <c r="D848" s="122" t="s">
        <v>95</v>
      </c>
      <c r="E848" s="123">
        <v>0</v>
      </c>
      <c r="F848" s="124">
        <v>0</v>
      </c>
    </row>
    <row r="849" spans="2:6" ht="30" customHeight="1" x14ac:dyDescent="0.5">
      <c r="B849" s="121" t="s">
        <v>190</v>
      </c>
      <c r="C849" s="122" t="s">
        <v>105</v>
      </c>
      <c r="D849" s="122" t="s">
        <v>96</v>
      </c>
      <c r="E849" s="123">
        <v>0</v>
      </c>
      <c r="F849" s="124">
        <v>0</v>
      </c>
    </row>
    <row r="850" spans="2:6" ht="30" customHeight="1" x14ac:dyDescent="0.5">
      <c r="B850" s="121" t="s">
        <v>190</v>
      </c>
      <c r="C850" s="122" t="s">
        <v>105</v>
      </c>
      <c r="D850" s="122" t="s">
        <v>97</v>
      </c>
      <c r="E850" s="123">
        <v>0</v>
      </c>
      <c r="F850" s="124">
        <v>0</v>
      </c>
    </row>
    <row r="851" spans="2:6" ht="30" customHeight="1" x14ac:dyDescent="0.5">
      <c r="B851" s="121" t="s">
        <v>190</v>
      </c>
      <c r="C851" s="122" t="s">
        <v>105</v>
      </c>
      <c r="D851" s="122" t="s">
        <v>98</v>
      </c>
      <c r="E851" s="123">
        <v>0</v>
      </c>
      <c r="F851" s="124">
        <v>0</v>
      </c>
    </row>
    <row r="852" spans="2:6" ht="30" customHeight="1" x14ac:dyDescent="0.5">
      <c r="B852" s="121" t="s">
        <v>190</v>
      </c>
      <c r="C852" s="122" t="s">
        <v>105</v>
      </c>
      <c r="D852" s="122" t="s">
        <v>99</v>
      </c>
      <c r="E852" s="123">
        <v>0.02</v>
      </c>
      <c r="F852" s="124">
        <v>0.14000000000000001</v>
      </c>
    </row>
    <row r="853" spans="2:6" ht="30" customHeight="1" x14ac:dyDescent="0.5">
      <c r="B853" s="121" t="s">
        <v>190</v>
      </c>
      <c r="C853" s="122" t="s">
        <v>105</v>
      </c>
      <c r="D853" s="122" t="s">
        <v>100</v>
      </c>
      <c r="E853" s="123">
        <v>0</v>
      </c>
      <c r="F853" s="124">
        <v>0</v>
      </c>
    </row>
    <row r="854" spans="2:6" ht="30" customHeight="1" x14ac:dyDescent="0.5">
      <c r="B854" s="121" t="s">
        <v>190</v>
      </c>
      <c r="C854" s="122" t="s">
        <v>105</v>
      </c>
      <c r="D854" s="122" t="s">
        <v>101</v>
      </c>
      <c r="E854" s="123">
        <v>0</v>
      </c>
      <c r="F854" s="124">
        <v>0</v>
      </c>
    </row>
    <row r="855" spans="2:6" ht="30" customHeight="1" x14ac:dyDescent="0.5">
      <c r="B855" s="121" t="s">
        <v>190</v>
      </c>
      <c r="C855" s="122" t="s">
        <v>105</v>
      </c>
      <c r="D855" s="122" t="s">
        <v>102</v>
      </c>
      <c r="E855" s="123">
        <v>0</v>
      </c>
      <c r="F855" s="124">
        <v>0</v>
      </c>
    </row>
    <row r="856" spans="2:6" ht="30" customHeight="1" x14ac:dyDescent="0.5">
      <c r="B856" s="121" t="s">
        <v>190</v>
      </c>
      <c r="C856" s="122" t="s">
        <v>105</v>
      </c>
      <c r="D856" s="122" t="s">
        <v>103</v>
      </c>
      <c r="E856" s="123">
        <v>0</v>
      </c>
      <c r="F856" s="124">
        <v>0</v>
      </c>
    </row>
    <row r="857" spans="2:6" ht="30" customHeight="1" x14ac:dyDescent="0.5">
      <c r="B857" s="121" t="s">
        <v>190</v>
      </c>
      <c r="C857" s="122" t="s">
        <v>105</v>
      </c>
      <c r="D857" s="122" t="s">
        <v>104</v>
      </c>
      <c r="E857" s="123">
        <v>0</v>
      </c>
      <c r="F857" s="124">
        <v>0</v>
      </c>
    </row>
    <row r="858" spans="2:6" ht="30" customHeight="1" x14ac:dyDescent="0.5">
      <c r="B858" s="121" t="s">
        <v>190</v>
      </c>
      <c r="C858" s="122" t="s">
        <v>106</v>
      </c>
      <c r="D858" s="122" t="s">
        <v>66</v>
      </c>
      <c r="E858" s="123">
        <v>3.34</v>
      </c>
      <c r="F858" s="124">
        <v>33.44</v>
      </c>
    </row>
    <row r="859" spans="2:6" ht="30" customHeight="1" x14ac:dyDescent="0.5">
      <c r="B859" s="121" t="s">
        <v>190</v>
      </c>
      <c r="C859" s="122" t="s">
        <v>106</v>
      </c>
      <c r="D859" s="122" t="s">
        <v>67</v>
      </c>
      <c r="E859" s="123">
        <v>9.06</v>
      </c>
      <c r="F859" s="124">
        <v>103.92</v>
      </c>
    </row>
    <row r="860" spans="2:6" ht="30" customHeight="1" x14ac:dyDescent="0.5">
      <c r="B860" s="121" t="s">
        <v>190</v>
      </c>
      <c r="C860" s="122" t="s">
        <v>106</v>
      </c>
      <c r="D860" s="122" t="s">
        <v>68</v>
      </c>
      <c r="E860" s="123">
        <v>0</v>
      </c>
      <c r="F860" s="124">
        <v>0</v>
      </c>
    </row>
    <row r="861" spans="2:6" ht="30" customHeight="1" x14ac:dyDescent="0.5">
      <c r="B861" s="121" t="s">
        <v>190</v>
      </c>
      <c r="C861" s="122" t="s">
        <v>106</v>
      </c>
      <c r="D861" s="122" t="s">
        <v>69</v>
      </c>
      <c r="E861" s="123">
        <v>0</v>
      </c>
      <c r="F861" s="124">
        <v>0</v>
      </c>
    </row>
    <row r="862" spans="2:6" ht="30" customHeight="1" x14ac:dyDescent="0.5">
      <c r="B862" s="121" t="s">
        <v>190</v>
      </c>
      <c r="C862" s="122" t="s">
        <v>106</v>
      </c>
      <c r="D862" s="122" t="s">
        <v>70</v>
      </c>
      <c r="E862" s="123">
        <v>0</v>
      </c>
      <c r="F862" s="124">
        <v>0</v>
      </c>
    </row>
    <row r="863" spans="2:6" ht="30" customHeight="1" x14ac:dyDescent="0.5">
      <c r="B863" s="121" t="s">
        <v>190</v>
      </c>
      <c r="C863" s="122" t="s">
        <v>106</v>
      </c>
      <c r="D863" s="122" t="s">
        <v>71</v>
      </c>
      <c r="E863" s="123">
        <v>0</v>
      </c>
      <c r="F863" s="124">
        <v>0</v>
      </c>
    </row>
    <row r="864" spans="2:6" ht="30" customHeight="1" x14ac:dyDescent="0.5">
      <c r="B864" s="121" t="s">
        <v>190</v>
      </c>
      <c r="C864" s="122" t="s">
        <v>106</v>
      </c>
      <c r="D864" s="122" t="s">
        <v>72</v>
      </c>
      <c r="E864" s="123">
        <v>0</v>
      </c>
      <c r="F864" s="124">
        <v>0</v>
      </c>
    </row>
    <row r="865" spans="2:6" ht="30" customHeight="1" x14ac:dyDescent="0.5">
      <c r="B865" s="121" t="s">
        <v>190</v>
      </c>
      <c r="C865" s="122" t="s">
        <v>106</v>
      </c>
      <c r="D865" s="122" t="s">
        <v>73</v>
      </c>
      <c r="E865" s="123">
        <v>0</v>
      </c>
      <c r="F865" s="124">
        <v>0</v>
      </c>
    </row>
    <row r="866" spans="2:6" ht="30" customHeight="1" x14ac:dyDescent="0.5">
      <c r="B866" s="121" t="s">
        <v>190</v>
      </c>
      <c r="C866" s="122" t="s">
        <v>106</v>
      </c>
      <c r="D866" s="122" t="s">
        <v>74</v>
      </c>
      <c r="E866" s="123">
        <v>0</v>
      </c>
      <c r="F866" s="124">
        <v>0</v>
      </c>
    </row>
    <row r="867" spans="2:6" ht="30" customHeight="1" x14ac:dyDescent="0.5">
      <c r="B867" s="121" t="s">
        <v>190</v>
      </c>
      <c r="C867" s="122" t="s">
        <v>106</v>
      </c>
      <c r="D867" s="122" t="s">
        <v>75</v>
      </c>
      <c r="E867" s="123">
        <v>0</v>
      </c>
      <c r="F867" s="124">
        <v>0</v>
      </c>
    </row>
    <row r="868" spans="2:6" ht="30" customHeight="1" x14ac:dyDescent="0.5">
      <c r="B868" s="121" t="s">
        <v>190</v>
      </c>
      <c r="C868" s="122" t="s">
        <v>106</v>
      </c>
      <c r="D868" s="122" t="s">
        <v>76</v>
      </c>
      <c r="E868" s="123">
        <v>0</v>
      </c>
      <c r="F868" s="124">
        <v>0</v>
      </c>
    </row>
    <row r="869" spans="2:6" ht="30" customHeight="1" x14ac:dyDescent="0.5">
      <c r="B869" s="121" t="s">
        <v>190</v>
      </c>
      <c r="C869" s="122" t="s">
        <v>106</v>
      </c>
      <c r="D869" s="122" t="s">
        <v>77</v>
      </c>
      <c r="E869" s="123">
        <v>0</v>
      </c>
      <c r="F869" s="124">
        <v>0</v>
      </c>
    </row>
    <row r="870" spans="2:6" ht="30" customHeight="1" x14ac:dyDescent="0.5">
      <c r="B870" s="121" t="s">
        <v>190</v>
      </c>
      <c r="C870" s="122" t="s">
        <v>106</v>
      </c>
      <c r="D870" s="122" t="s">
        <v>78</v>
      </c>
      <c r="E870" s="123">
        <v>7.0000000000000007E-2</v>
      </c>
      <c r="F870" s="124">
        <v>0.32</v>
      </c>
    </row>
    <row r="871" spans="2:6" ht="30" customHeight="1" x14ac:dyDescent="0.5">
      <c r="B871" s="121" t="s">
        <v>190</v>
      </c>
      <c r="C871" s="122" t="s">
        <v>106</v>
      </c>
      <c r="D871" s="122" t="s">
        <v>79</v>
      </c>
      <c r="E871" s="123">
        <v>0</v>
      </c>
      <c r="F871" s="124">
        <v>0</v>
      </c>
    </row>
    <row r="872" spans="2:6" ht="30" customHeight="1" x14ac:dyDescent="0.5">
      <c r="B872" s="121" t="s">
        <v>190</v>
      </c>
      <c r="C872" s="122" t="s">
        <v>106</v>
      </c>
      <c r="D872" s="122" t="s">
        <v>80</v>
      </c>
      <c r="E872" s="123">
        <v>0</v>
      </c>
      <c r="F872" s="124">
        <v>0</v>
      </c>
    </row>
    <row r="873" spans="2:6" ht="30" customHeight="1" x14ac:dyDescent="0.5">
      <c r="B873" s="121" t="s">
        <v>190</v>
      </c>
      <c r="C873" s="122" t="s">
        <v>106</v>
      </c>
      <c r="D873" s="122" t="s">
        <v>81</v>
      </c>
      <c r="E873" s="123">
        <v>0</v>
      </c>
      <c r="F873" s="124">
        <v>0</v>
      </c>
    </row>
    <row r="874" spans="2:6" ht="30" customHeight="1" x14ac:dyDescent="0.5">
      <c r="B874" s="121" t="s">
        <v>190</v>
      </c>
      <c r="C874" s="122" t="s">
        <v>106</v>
      </c>
      <c r="D874" s="122" t="s">
        <v>83</v>
      </c>
      <c r="E874" s="123">
        <v>7.0000000000000007E-2</v>
      </c>
      <c r="F874" s="124">
        <v>0.51</v>
      </c>
    </row>
    <row r="875" spans="2:6" ht="30" customHeight="1" x14ac:dyDescent="0.5">
      <c r="B875" s="121" t="s">
        <v>190</v>
      </c>
      <c r="C875" s="122" t="s">
        <v>106</v>
      </c>
      <c r="D875" s="122" t="s">
        <v>85</v>
      </c>
      <c r="E875" s="123">
        <v>0</v>
      </c>
      <c r="F875" s="124">
        <v>0</v>
      </c>
    </row>
    <row r="876" spans="2:6" ht="30" customHeight="1" x14ac:dyDescent="0.5">
      <c r="B876" s="121" t="s">
        <v>190</v>
      </c>
      <c r="C876" s="122" t="s">
        <v>106</v>
      </c>
      <c r="D876" s="122" t="s">
        <v>87</v>
      </c>
      <c r="E876" s="123">
        <v>0</v>
      </c>
      <c r="F876" s="124">
        <v>0</v>
      </c>
    </row>
    <row r="877" spans="2:6" ht="30" customHeight="1" x14ac:dyDescent="0.5">
      <c r="B877" s="121" t="s">
        <v>190</v>
      </c>
      <c r="C877" s="122" t="s">
        <v>106</v>
      </c>
      <c r="D877" s="122" t="s">
        <v>89</v>
      </c>
      <c r="E877" s="123">
        <v>0</v>
      </c>
      <c r="F877" s="124">
        <v>0</v>
      </c>
    </row>
    <row r="878" spans="2:6" ht="30" customHeight="1" x14ac:dyDescent="0.5">
      <c r="B878" s="121" t="s">
        <v>190</v>
      </c>
      <c r="C878" s="122" t="s">
        <v>106</v>
      </c>
      <c r="D878" s="122" t="s">
        <v>91</v>
      </c>
      <c r="E878" s="123">
        <v>0</v>
      </c>
      <c r="F878" s="124">
        <v>0</v>
      </c>
    </row>
    <row r="879" spans="2:6" ht="30" customHeight="1" x14ac:dyDescent="0.5">
      <c r="B879" s="121" t="s">
        <v>190</v>
      </c>
      <c r="C879" s="122" t="s">
        <v>106</v>
      </c>
      <c r="D879" s="122" t="s">
        <v>92</v>
      </c>
      <c r="E879" s="123">
        <v>0.26</v>
      </c>
      <c r="F879" s="124">
        <v>2.5099999999999998</v>
      </c>
    </row>
    <row r="880" spans="2:6" ht="30" customHeight="1" x14ac:dyDescent="0.5">
      <c r="B880" s="121" t="s">
        <v>190</v>
      </c>
      <c r="C880" s="122" t="s">
        <v>106</v>
      </c>
      <c r="D880" s="122" t="s">
        <v>93</v>
      </c>
      <c r="E880" s="123">
        <v>0</v>
      </c>
      <c r="F880" s="124">
        <v>0</v>
      </c>
    </row>
    <row r="881" spans="2:6" ht="30" customHeight="1" x14ac:dyDescent="0.5">
      <c r="B881" s="121" t="s">
        <v>190</v>
      </c>
      <c r="C881" s="122" t="s">
        <v>106</v>
      </c>
      <c r="D881" s="122" t="s">
        <v>94</v>
      </c>
      <c r="E881" s="123">
        <v>0</v>
      </c>
      <c r="F881" s="124">
        <v>0</v>
      </c>
    </row>
    <row r="882" spans="2:6" ht="30" customHeight="1" x14ac:dyDescent="0.5">
      <c r="B882" s="121" t="s">
        <v>190</v>
      </c>
      <c r="C882" s="122" t="s">
        <v>106</v>
      </c>
      <c r="D882" s="122" t="s">
        <v>95</v>
      </c>
      <c r="E882" s="123">
        <v>0</v>
      </c>
      <c r="F882" s="124">
        <v>0</v>
      </c>
    </row>
    <row r="883" spans="2:6" ht="30" customHeight="1" x14ac:dyDescent="0.5">
      <c r="B883" s="121" t="s">
        <v>190</v>
      </c>
      <c r="C883" s="122" t="s">
        <v>106</v>
      </c>
      <c r="D883" s="122" t="s">
        <v>96</v>
      </c>
      <c r="E883" s="123">
        <v>0</v>
      </c>
      <c r="F883" s="124">
        <v>0</v>
      </c>
    </row>
    <row r="884" spans="2:6" ht="30" customHeight="1" x14ac:dyDescent="0.5">
      <c r="B884" s="121" t="s">
        <v>190</v>
      </c>
      <c r="C884" s="122" t="s">
        <v>106</v>
      </c>
      <c r="D884" s="122" t="s">
        <v>97</v>
      </c>
      <c r="E884" s="123">
        <v>0</v>
      </c>
      <c r="F884" s="124">
        <v>0</v>
      </c>
    </row>
    <row r="885" spans="2:6" ht="30" customHeight="1" x14ac:dyDescent="0.5">
      <c r="B885" s="121" t="s">
        <v>190</v>
      </c>
      <c r="C885" s="122" t="s">
        <v>106</v>
      </c>
      <c r="D885" s="122" t="s">
        <v>98</v>
      </c>
      <c r="E885" s="123">
        <v>0</v>
      </c>
      <c r="F885" s="124">
        <v>0</v>
      </c>
    </row>
    <row r="886" spans="2:6" ht="30" customHeight="1" x14ac:dyDescent="0.5">
      <c r="B886" s="121" t="s">
        <v>190</v>
      </c>
      <c r="C886" s="122" t="s">
        <v>106</v>
      </c>
      <c r="D886" s="122" t="s">
        <v>99</v>
      </c>
      <c r="E886" s="123">
        <v>0</v>
      </c>
      <c r="F886" s="124">
        <v>0</v>
      </c>
    </row>
    <row r="887" spans="2:6" ht="30" customHeight="1" x14ac:dyDescent="0.5">
      <c r="B887" s="121" t="s">
        <v>190</v>
      </c>
      <c r="C887" s="122" t="s">
        <v>106</v>
      </c>
      <c r="D887" s="122" t="s">
        <v>100</v>
      </c>
      <c r="E887" s="123">
        <v>0</v>
      </c>
      <c r="F887" s="124">
        <v>0</v>
      </c>
    </row>
    <row r="888" spans="2:6" ht="30" customHeight="1" x14ac:dyDescent="0.5">
      <c r="B888" s="121" t="s">
        <v>190</v>
      </c>
      <c r="C888" s="122" t="s">
        <v>106</v>
      </c>
      <c r="D888" s="122" t="s">
        <v>101</v>
      </c>
      <c r="E888" s="123">
        <v>0</v>
      </c>
      <c r="F888" s="124">
        <v>0</v>
      </c>
    </row>
    <row r="889" spans="2:6" ht="30" customHeight="1" x14ac:dyDescent="0.5">
      <c r="B889" s="121" t="s">
        <v>190</v>
      </c>
      <c r="C889" s="122" t="s">
        <v>106</v>
      </c>
      <c r="D889" s="122" t="s">
        <v>102</v>
      </c>
      <c r="E889" s="123">
        <v>0</v>
      </c>
      <c r="F889" s="124">
        <v>0</v>
      </c>
    </row>
    <row r="890" spans="2:6" ht="30" customHeight="1" x14ac:dyDescent="0.5">
      <c r="B890" s="121" t="s">
        <v>190</v>
      </c>
      <c r="C890" s="122" t="s">
        <v>106</v>
      </c>
      <c r="D890" s="122" t="s">
        <v>103</v>
      </c>
      <c r="E890" s="123">
        <v>0</v>
      </c>
      <c r="F890" s="124">
        <v>0</v>
      </c>
    </row>
    <row r="891" spans="2:6" ht="30" customHeight="1" x14ac:dyDescent="0.5">
      <c r="B891" s="121" t="s">
        <v>190</v>
      </c>
      <c r="C891" s="122" t="s">
        <v>106</v>
      </c>
      <c r="D891" s="122" t="s">
        <v>104</v>
      </c>
      <c r="E891" s="123">
        <v>0</v>
      </c>
      <c r="F891" s="124">
        <v>0</v>
      </c>
    </row>
    <row r="892" spans="2:6" ht="30" customHeight="1" x14ac:dyDescent="0.5">
      <c r="B892" s="121" t="s">
        <v>191</v>
      </c>
      <c r="C892" s="122" t="s">
        <v>105</v>
      </c>
      <c r="D892" s="122" t="s">
        <v>66</v>
      </c>
      <c r="E892" s="123">
        <v>0.4</v>
      </c>
      <c r="F892" s="124">
        <v>2.0499999999999998</v>
      </c>
    </row>
    <row r="893" spans="2:6" ht="30" customHeight="1" x14ac:dyDescent="0.5">
      <c r="B893" s="121" t="s">
        <v>191</v>
      </c>
      <c r="C893" s="122" t="s">
        <v>105</v>
      </c>
      <c r="D893" s="122" t="s">
        <v>67</v>
      </c>
      <c r="E893" s="123">
        <v>0.9</v>
      </c>
      <c r="F893" s="124">
        <v>6.59</v>
      </c>
    </row>
    <row r="894" spans="2:6" ht="30" customHeight="1" x14ac:dyDescent="0.5">
      <c r="B894" s="121" t="s">
        <v>191</v>
      </c>
      <c r="C894" s="122" t="s">
        <v>105</v>
      </c>
      <c r="D894" s="122" t="s">
        <v>68</v>
      </c>
      <c r="E894" s="123">
        <v>0</v>
      </c>
      <c r="F894" s="124">
        <v>0</v>
      </c>
    </row>
    <row r="895" spans="2:6" ht="30" customHeight="1" x14ac:dyDescent="0.5">
      <c r="B895" s="121" t="s">
        <v>191</v>
      </c>
      <c r="C895" s="122" t="s">
        <v>105</v>
      </c>
      <c r="D895" s="122" t="s">
        <v>69</v>
      </c>
      <c r="E895" s="123">
        <v>0</v>
      </c>
      <c r="F895" s="124">
        <v>0</v>
      </c>
    </row>
    <row r="896" spans="2:6" ht="30" customHeight="1" x14ac:dyDescent="0.5">
      <c r="B896" s="121" t="s">
        <v>191</v>
      </c>
      <c r="C896" s="122" t="s">
        <v>105</v>
      </c>
      <c r="D896" s="122" t="s">
        <v>70</v>
      </c>
      <c r="E896" s="123">
        <v>0</v>
      </c>
      <c r="F896" s="124">
        <v>0</v>
      </c>
    </row>
    <row r="897" spans="2:6" ht="30" customHeight="1" x14ac:dyDescent="0.5">
      <c r="B897" s="121" t="s">
        <v>191</v>
      </c>
      <c r="C897" s="122" t="s">
        <v>105</v>
      </c>
      <c r="D897" s="122" t="s">
        <v>71</v>
      </c>
      <c r="E897" s="123">
        <v>0</v>
      </c>
      <c r="F897" s="124">
        <v>0</v>
      </c>
    </row>
    <row r="898" spans="2:6" ht="30" customHeight="1" x14ac:dyDescent="0.5">
      <c r="B898" s="121" t="s">
        <v>191</v>
      </c>
      <c r="C898" s="122" t="s">
        <v>105</v>
      </c>
      <c r="D898" s="122" t="s">
        <v>72</v>
      </c>
      <c r="E898" s="123">
        <v>0</v>
      </c>
      <c r="F898" s="124">
        <v>0</v>
      </c>
    </row>
    <row r="899" spans="2:6" ht="30" customHeight="1" x14ac:dyDescent="0.5">
      <c r="B899" s="121" t="s">
        <v>191</v>
      </c>
      <c r="C899" s="122" t="s">
        <v>105</v>
      </c>
      <c r="D899" s="122" t="s">
        <v>73</v>
      </c>
      <c r="E899" s="123">
        <v>0</v>
      </c>
      <c r="F899" s="124">
        <v>0</v>
      </c>
    </row>
    <row r="900" spans="2:6" ht="30" customHeight="1" x14ac:dyDescent="0.5">
      <c r="B900" s="121" t="s">
        <v>191</v>
      </c>
      <c r="C900" s="122" t="s">
        <v>105</v>
      </c>
      <c r="D900" s="122" t="s">
        <v>74</v>
      </c>
      <c r="E900" s="123">
        <v>0</v>
      </c>
      <c r="F900" s="124">
        <v>0</v>
      </c>
    </row>
    <row r="901" spans="2:6" ht="30" customHeight="1" x14ac:dyDescent="0.5">
      <c r="B901" s="121" t="s">
        <v>191</v>
      </c>
      <c r="C901" s="122" t="s">
        <v>105</v>
      </c>
      <c r="D901" s="122" t="s">
        <v>75</v>
      </c>
      <c r="E901" s="123">
        <v>0</v>
      </c>
      <c r="F901" s="124">
        <v>0</v>
      </c>
    </row>
    <row r="902" spans="2:6" ht="30" customHeight="1" x14ac:dyDescent="0.5">
      <c r="B902" s="121" t="s">
        <v>191</v>
      </c>
      <c r="C902" s="122" t="s">
        <v>105</v>
      </c>
      <c r="D902" s="122" t="s">
        <v>76</v>
      </c>
      <c r="E902" s="123">
        <v>0</v>
      </c>
      <c r="F902" s="124">
        <v>0</v>
      </c>
    </row>
    <row r="903" spans="2:6" ht="30" customHeight="1" x14ac:dyDescent="0.5">
      <c r="B903" s="121" t="s">
        <v>191</v>
      </c>
      <c r="C903" s="122" t="s">
        <v>105</v>
      </c>
      <c r="D903" s="122" t="s">
        <v>77</v>
      </c>
      <c r="E903" s="123">
        <v>0</v>
      </c>
      <c r="F903" s="124">
        <v>0</v>
      </c>
    </row>
    <row r="904" spans="2:6" ht="30" customHeight="1" x14ac:dyDescent="0.5">
      <c r="B904" s="121" t="s">
        <v>191</v>
      </c>
      <c r="C904" s="122" t="s">
        <v>105</v>
      </c>
      <c r="D904" s="122" t="s">
        <v>78</v>
      </c>
      <c r="E904" s="123">
        <v>0</v>
      </c>
      <c r="F904" s="124">
        <v>0</v>
      </c>
    </row>
    <row r="905" spans="2:6" ht="30" customHeight="1" x14ac:dyDescent="0.5">
      <c r="B905" s="121" t="s">
        <v>191</v>
      </c>
      <c r="C905" s="122" t="s">
        <v>105</v>
      </c>
      <c r="D905" s="122" t="s">
        <v>79</v>
      </c>
      <c r="E905" s="123">
        <v>0</v>
      </c>
      <c r="F905" s="124">
        <v>0</v>
      </c>
    </row>
    <row r="906" spans="2:6" ht="30" customHeight="1" x14ac:dyDescent="0.5">
      <c r="B906" s="121" t="s">
        <v>191</v>
      </c>
      <c r="C906" s="122" t="s">
        <v>105</v>
      </c>
      <c r="D906" s="122" t="s">
        <v>80</v>
      </c>
      <c r="E906" s="123">
        <v>0</v>
      </c>
      <c r="F906" s="124">
        <v>0</v>
      </c>
    </row>
    <row r="907" spans="2:6" ht="30" customHeight="1" x14ac:dyDescent="0.5">
      <c r="B907" s="121" t="s">
        <v>191</v>
      </c>
      <c r="C907" s="122" t="s">
        <v>105</v>
      </c>
      <c r="D907" s="122" t="s">
        <v>81</v>
      </c>
      <c r="E907" s="123">
        <v>0</v>
      </c>
      <c r="F907" s="124">
        <v>0</v>
      </c>
    </row>
    <row r="908" spans="2:6" ht="30" customHeight="1" x14ac:dyDescent="0.5">
      <c r="B908" s="121" t="s">
        <v>191</v>
      </c>
      <c r="C908" s="122" t="s">
        <v>105</v>
      </c>
      <c r="D908" s="122" t="s">
        <v>83</v>
      </c>
      <c r="E908" s="123">
        <v>0</v>
      </c>
      <c r="F908" s="124">
        <v>0</v>
      </c>
    </row>
    <row r="909" spans="2:6" ht="30" customHeight="1" x14ac:dyDescent="0.5">
      <c r="B909" s="121" t="s">
        <v>191</v>
      </c>
      <c r="C909" s="122" t="s">
        <v>105</v>
      </c>
      <c r="D909" s="122" t="s">
        <v>85</v>
      </c>
      <c r="E909" s="123">
        <v>0</v>
      </c>
      <c r="F909" s="124">
        <v>0</v>
      </c>
    </row>
    <row r="910" spans="2:6" ht="30" customHeight="1" x14ac:dyDescent="0.5">
      <c r="B910" s="121" t="s">
        <v>191</v>
      </c>
      <c r="C910" s="122" t="s">
        <v>105</v>
      </c>
      <c r="D910" s="122" t="s">
        <v>87</v>
      </c>
      <c r="E910" s="123">
        <v>0</v>
      </c>
      <c r="F910" s="124">
        <v>0</v>
      </c>
    </row>
    <row r="911" spans="2:6" ht="30" customHeight="1" x14ac:dyDescent="0.5">
      <c r="B911" s="121" t="s">
        <v>191</v>
      </c>
      <c r="C911" s="122" t="s">
        <v>105</v>
      </c>
      <c r="D911" s="122" t="s">
        <v>89</v>
      </c>
      <c r="E911" s="123">
        <v>0</v>
      </c>
      <c r="F911" s="124">
        <v>0</v>
      </c>
    </row>
    <row r="912" spans="2:6" ht="30" customHeight="1" x14ac:dyDescent="0.5">
      <c r="B912" s="121" t="s">
        <v>191</v>
      </c>
      <c r="C912" s="122" t="s">
        <v>105</v>
      </c>
      <c r="D912" s="122" t="s">
        <v>91</v>
      </c>
      <c r="E912" s="123">
        <v>0</v>
      </c>
      <c r="F912" s="124">
        <v>0</v>
      </c>
    </row>
    <row r="913" spans="2:6" ht="30" customHeight="1" x14ac:dyDescent="0.5">
      <c r="B913" s="121" t="s">
        <v>191</v>
      </c>
      <c r="C913" s="122" t="s">
        <v>105</v>
      </c>
      <c r="D913" s="122" t="s">
        <v>92</v>
      </c>
      <c r="E913" s="123">
        <v>0</v>
      </c>
      <c r="F913" s="124">
        <v>0</v>
      </c>
    </row>
    <row r="914" spans="2:6" ht="30" customHeight="1" x14ac:dyDescent="0.5">
      <c r="B914" s="121" t="s">
        <v>191</v>
      </c>
      <c r="C914" s="122" t="s">
        <v>105</v>
      </c>
      <c r="D914" s="122" t="s">
        <v>93</v>
      </c>
      <c r="E914" s="123">
        <v>0</v>
      </c>
      <c r="F914" s="124">
        <v>0</v>
      </c>
    </row>
    <row r="915" spans="2:6" ht="30" customHeight="1" x14ac:dyDescent="0.5">
      <c r="B915" s="121" t="s">
        <v>191</v>
      </c>
      <c r="C915" s="122" t="s">
        <v>105</v>
      </c>
      <c r="D915" s="122" t="s">
        <v>94</v>
      </c>
      <c r="E915" s="123">
        <v>0</v>
      </c>
      <c r="F915" s="124">
        <v>0</v>
      </c>
    </row>
    <row r="916" spans="2:6" ht="30" customHeight="1" x14ac:dyDescent="0.5">
      <c r="B916" s="121" t="s">
        <v>191</v>
      </c>
      <c r="C916" s="122" t="s">
        <v>105</v>
      </c>
      <c r="D916" s="122" t="s">
        <v>95</v>
      </c>
      <c r="E916" s="123">
        <v>0</v>
      </c>
      <c r="F916" s="124">
        <v>0</v>
      </c>
    </row>
    <row r="917" spans="2:6" ht="30" customHeight="1" x14ac:dyDescent="0.5">
      <c r="B917" s="121" t="s">
        <v>191</v>
      </c>
      <c r="C917" s="122" t="s">
        <v>105</v>
      </c>
      <c r="D917" s="122" t="s">
        <v>96</v>
      </c>
      <c r="E917" s="123">
        <v>0</v>
      </c>
      <c r="F917" s="124">
        <v>0</v>
      </c>
    </row>
    <row r="918" spans="2:6" ht="30" customHeight="1" x14ac:dyDescent="0.5">
      <c r="B918" s="121" t="s">
        <v>191</v>
      </c>
      <c r="C918" s="122" t="s">
        <v>105</v>
      </c>
      <c r="D918" s="122" t="s">
        <v>97</v>
      </c>
      <c r="E918" s="123">
        <v>0</v>
      </c>
      <c r="F918" s="124">
        <v>0</v>
      </c>
    </row>
    <row r="919" spans="2:6" ht="30" customHeight="1" x14ac:dyDescent="0.5">
      <c r="B919" s="121" t="s">
        <v>191</v>
      </c>
      <c r="C919" s="122" t="s">
        <v>105</v>
      </c>
      <c r="D919" s="122" t="s">
        <v>98</v>
      </c>
      <c r="E919" s="123">
        <v>0</v>
      </c>
      <c r="F919" s="124">
        <v>0</v>
      </c>
    </row>
    <row r="920" spans="2:6" ht="30" customHeight="1" x14ac:dyDescent="0.5">
      <c r="B920" s="121" t="s">
        <v>191</v>
      </c>
      <c r="C920" s="122" t="s">
        <v>105</v>
      </c>
      <c r="D920" s="122" t="s">
        <v>99</v>
      </c>
      <c r="E920" s="123">
        <v>0</v>
      </c>
      <c r="F920" s="124">
        <v>0</v>
      </c>
    </row>
    <row r="921" spans="2:6" ht="30" customHeight="1" x14ac:dyDescent="0.5">
      <c r="B921" s="121" t="s">
        <v>191</v>
      </c>
      <c r="C921" s="122" t="s">
        <v>105</v>
      </c>
      <c r="D921" s="122" t="s">
        <v>100</v>
      </c>
      <c r="E921" s="123">
        <v>0</v>
      </c>
      <c r="F921" s="124">
        <v>0</v>
      </c>
    </row>
    <row r="922" spans="2:6" ht="30" customHeight="1" x14ac:dyDescent="0.5">
      <c r="B922" s="121" t="s">
        <v>191</v>
      </c>
      <c r="C922" s="122" t="s">
        <v>105</v>
      </c>
      <c r="D922" s="122" t="s">
        <v>101</v>
      </c>
      <c r="E922" s="123">
        <v>0</v>
      </c>
      <c r="F922" s="124">
        <v>0</v>
      </c>
    </row>
    <row r="923" spans="2:6" ht="30" customHeight="1" x14ac:dyDescent="0.5">
      <c r="B923" s="121" t="s">
        <v>191</v>
      </c>
      <c r="C923" s="122" t="s">
        <v>105</v>
      </c>
      <c r="D923" s="122" t="s">
        <v>102</v>
      </c>
      <c r="E923" s="123">
        <v>0</v>
      </c>
      <c r="F923" s="124">
        <v>0</v>
      </c>
    </row>
    <row r="924" spans="2:6" ht="30" customHeight="1" x14ac:dyDescent="0.5">
      <c r="B924" s="121" t="s">
        <v>191</v>
      </c>
      <c r="C924" s="122" t="s">
        <v>105</v>
      </c>
      <c r="D924" s="122" t="s">
        <v>103</v>
      </c>
      <c r="E924" s="123">
        <v>0</v>
      </c>
      <c r="F924" s="124">
        <v>0</v>
      </c>
    </row>
    <row r="925" spans="2:6" ht="30" customHeight="1" x14ac:dyDescent="0.5">
      <c r="B925" s="121" t="s">
        <v>191</v>
      </c>
      <c r="C925" s="122" t="s">
        <v>105</v>
      </c>
      <c r="D925" s="122" t="s">
        <v>104</v>
      </c>
      <c r="E925" s="123">
        <v>0</v>
      </c>
      <c r="F925" s="124">
        <v>0</v>
      </c>
    </row>
    <row r="926" spans="2:6" ht="30" customHeight="1" x14ac:dyDescent="0.5">
      <c r="B926" s="121" t="s">
        <v>191</v>
      </c>
      <c r="C926" s="122" t="s">
        <v>106</v>
      </c>
      <c r="D926" s="122" t="s">
        <v>66</v>
      </c>
      <c r="E926" s="123">
        <v>0.08</v>
      </c>
      <c r="F926" s="124">
        <v>0.47</v>
      </c>
    </row>
    <row r="927" spans="2:6" ht="30" customHeight="1" x14ac:dyDescent="0.5">
      <c r="B927" s="121" t="s">
        <v>191</v>
      </c>
      <c r="C927" s="122" t="s">
        <v>106</v>
      </c>
      <c r="D927" s="122" t="s">
        <v>67</v>
      </c>
      <c r="E927" s="123">
        <v>1.4</v>
      </c>
      <c r="F927" s="124">
        <v>10.54</v>
      </c>
    </row>
    <row r="928" spans="2:6" ht="30" customHeight="1" x14ac:dyDescent="0.5">
      <c r="B928" s="121" t="s">
        <v>191</v>
      </c>
      <c r="C928" s="122" t="s">
        <v>106</v>
      </c>
      <c r="D928" s="122" t="s">
        <v>68</v>
      </c>
      <c r="E928" s="123">
        <v>0</v>
      </c>
      <c r="F928" s="124">
        <v>0</v>
      </c>
    </row>
    <row r="929" spans="2:6" ht="30" customHeight="1" x14ac:dyDescent="0.5">
      <c r="B929" s="121" t="s">
        <v>191</v>
      </c>
      <c r="C929" s="122" t="s">
        <v>106</v>
      </c>
      <c r="D929" s="122" t="s">
        <v>69</v>
      </c>
      <c r="E929" s="123">
        <v>0</v>
      </c>
      <c r="F929" s="124">
        <v>0</v>
      </c>
    </row>
    <row r="930" spans="2:6" ht="30" customHeight="1" x14ac:dyDescent="0.5">
      <c r="B930" s="121" t="s">
        <v>191</v>
      </c>
      <c r="C930" s="122" t="s">
        <v>106</v>
      </c>
      <c r="D930" s="122" t="s">
        <v>70</v>
      </c>
      <c r="E930" s="123">
        <v>0</v>
      </c>
      <c r="F930" s="124">
        <v>0</v>
      </c>
    </row>
    <row r="931" spans="2:6" ht="30" customHeight="1" x14ac:dyDescent="0.5">
      <c r="B931" s="121" t="s">
        <v>191</v>
      </c>
      <c r="C931" s="122" t="s">
        <v>106</v>
      </c>
      <c r="D931" s="122" t="s">
        <v>71</v>
      </c>
      <c r="E931" s="123">
        <v>0</v>
      </c>
      <c r="F931" s="124">
        <v>0</v>
      </c>
    </row>
    <row r="932" spans="2:6" ht="30" customHeight="1" x14ac:dyDescent="0.5">
      <c r="B932" s="121" t="s">
        <v>191</v>
      </c>
      <c r="C932" s="122" t="s">
        <v>106</v>
      </c>
      <c r="D932" s="122" t="s">
        <v>72</v>
      </c>
      <c r="E932" s="123">
        <v>0</v>
      </c>
      <c r="F932" s="124">
        <v>0</v>
      </c>
    </row>
    <row r="933" spans="2:6" ht="30" customHeight="1" x14ac:dyDescent="0.5">
      <c r="B933" s="121" t="s">
        <v>191</v>
      </c>
      <c r="C933" s="122" t="s">
        <v>106</v>
      </c>
      <c r="D933" s="122" t="s">
        <v>73</v>
      </c>
      <c r="E933" s="123">
        <v>0</v>
      </c>
      <c r="F933" s="124">
        <v>0</v>
      </c>
    </row>
    <row r="934" spans="2:6" ht="30" customHeight="1" x14ac:dyDescent="0.5">
      <c r="B934" s="121" t="s">
        <v>191</v>
      </c>
      <c r="C934" s="122" t="s">
        <v>106</v>
      </c>
      <c r="D934" s="122" t="s">
        <v>74</v>
      </c>
      <c r="E934" s="123">
        <v>0</v>
      </c>
      <c r="F934" s="124">
        <v>0</v>
      </c>
    </row>
    <row r="935" spans="2:6" ht="30" customHeight="1" x14ac:dyDescent="0.5">
      <c r="B935" s="121" t="s">
        <v>191</v>
      </c>
      <c r="C935" s="122" t="s">
        <v>106</v>
      </c>
      <c r="D935" s="122" t="s">
        <v>75</v>
      </c>
      <c r="E935" s="123">
        <v>0</v>
      </c>
      <c r="F935" s="124">
        <v>0</v>
      </c>
    </row>
    <row r="936" spans="2:6" ht="30" customHeight="1" x14ac:dyDescent="0.5">
      <c r="B936" s="121" t="s">
        <v>191</v>
      </c>
      <c r="C936" s="122" t="s">
        <v>106</v>
      </c>
      <c r="D936" s="122" t="s">
        <v>76</v>
      </c>
      <c r="E936" s="123">
        <v>0</v>
      </c>
      <c r="F936" s="124">
        <v>0</v>
      </c>
    </row>
    <row r="937" spans="2:6" ht="30" customHeight="1" x14ac:dyDescent="0.5">
      <c r="B937" s="121" t="s">
        <v>191</v>
      </c>
      <c r="C937" s="122" t="s">
        <v>106</v>
      </c>
      <c r="D937" s="122" t="s">
        <v>77</v>
      </c>
      <c r="E937" s="123">
        <v>0</v>
      </c>
      <c r="F937" s="124">
        <v>0</v>
      </c>
    </row>
    <row r="938" spans="2:6" ht="30" customHeight="1" x14ac:dyDescent="0.5">
      <c r="B938" s="121" t="s">
        <v>191</v>
      </c>
      <c r="C938" s="122" t="s">
        <v>106</v>
      </c>
      <c r="D938" s="122" t="s">
        <v>78</v>
      </c>
      <c r="E938" s="123">
        <v>0</v>
      </c>
      <c r="F938" s="124">
        <v>0</v>
      </c>
    </row>
    <row r="939" spans="2:6" ht="30" customHeight="1" x14ac:dyDescent="0.5">
      <c r="B939" s="121" t="s">
        <v>191</v>
      </c>
      <c r="C939" s="122" t="s">
        <v>106</v>
      </c>
      <c r="D939" s="122" t="s">
        <v>79</v>
      </c>
      <c r="E939" s="123">
        <v>0</v>
      </c>
      <c r="F939" s="124">
        <v>0</v>
      </c>
    </row>
    <row r="940" spans="2:6" ht="30" customHeight="1" x14ac:dyDescent="0.5">
      <c r="B940" s="121" t="s">
        <v>191</v>
      </c>
      <c r="C940" s="122" t="s">
        <v>106</v>
      </c>
      <c r="D940" s="122" t="s">
        <v>80</v>
      </c>
      <c r="E940" s="123">
        <v>0</v>
      </c>
      <c r="F940" s="124">
        <v>0</v>
      </c>
    </row>
    <row r="941" spans="2:6" ht="30" customHeight="1" x14ac:dyDescent="0.5">
      <c r="B941" s="121" t="s">
        <v>191</v>
      </c>
      <c r="C941" s="122" t="s">
        <v>106</v>
      </c>
      <c r="D941" s="122" t="s">
        <v>81</v>
      </c>
      <c r="E941" s="123">
        <v>0</v>
      </c>
      <c r="F941" s="124">
        <v>0</v>
      </c>
    </row>
    <row r="942" spans="2:6" ht="30" customHeight="1" x14ac:dyDescent="0.5">
      <c r="B942" s="121" t="s">
        <v>191</v>
      </c>
      <c r="C942" s="122" t="s">
        <v>106</v>
      </c>
      <c r="D942" s="122" t="s">
        <v>83</v>
      </c>
      <c r="E942" s="123">
        <v>0</v>
      </c>
      <c r="F942" s="124">
        <v>0</v>
      </c>
    </row>
    <row r="943" spans="2:6" ht="30" customHeight="1" x14ac:dyDescent="0.5">
      <c r="B943" s="121" t="s">
        <v>191</v>
      </c>
      <c r="C943" s="122" t="s">
        <v>106</v>
      </c>
      <c r="D943" s="122" t="s">
        <v>85</v>
      </c>
      <c r="E943" s="123">
        <v>0</v>
      </c>
      <c r="F943" s="124">
        <v>0</v>
      </c>
    </row>
    <row r="944" spans="2:6" ht="30" customHeight="1" x14ac:dyDescent="0.5">
      <c r="B944" s="121" t="s">
        <v>191</v>
      </c>
      <c r="C944" s="122" t="s">
        <v>106</v>
      </c>
      <c r="D944" s="122" t="s">
        <v>87</v>
      </c>
      <c r="E944" s="123">
        <v>0</v>
      </c>
      <c r="F944" s="124">
        <v>0</v>
      </c>
    </row>
    <row r="945" spans="2:6" ht="30" customHeight="1" x14ac:dyDescent="0.5">
      <c r="B945" s="121" t="s">
        <v>191</v>
      </c>
      <c r="C945" s="122" t="s">
        <v>106</v>
      </c>
      <c r="D945" s="122" t="s">
        <v>89</v>
      </c>
      <c r="E945" s="123">
        <v>0</v>
      </c>
      <c r="F945" s="124">
        <v>0</v>
      </c>
    </row>
    <row r="946" spans="2:6" ht="30" customHeight="1" x14ac:dyDescent="0.5">
      <c r="B946" s="121" t="s">
        <v>191</v>
      </c>
      <c r="C946" s="122" t="s">
        <v>106</v>
      </c>
      <c r="D946" s="122" t="s">
        <v>91</v>
      </c>
      <c r="E946" s="123">
        <v>0</v>
      </c>
      <c r="F946" s="124">
        <v>0</v>
      </c>
    </row>
    <row r="947" spans="2:6" ht="30" customHeight="1" x14ac:dyDescent="0.5">
      <c r="B947" s="121" t="s">
        <v>191</v>
      </c>
      <c r="C947" s="122" t="s">
        <v>106</v>
      </c>
      <c r="D947" s="122" t="s">
        <v>92</v>
      </c>
      <c r="E947" s="123">
        <v>0.1</v>
      </c>
      <c r="F947" s="124">
        <v>0.78</v>
      </c>
    </row>
    <row r="948" spans="2:6" ht="30" customHeight="1" x14ac:dyDescent="0.5">
      <c r="B948" s="121" t="s">
        <v>191</v>
      </c>
      <c r="C948" s="122" t="s">
        <v>106</v>
      </c>
      <c r="D948" s="122" t="s">
        <v>93</v>
      </c>
      <c r="E948" s="123">
        <v>0</v>
      </c>
      <c r="F948" s="124">
        <v>0</v>
      </c>
    </row>
    <row r="949" spans="2:6" ht="30" customHeight="1" x14ac:dyDescent="0.5">
      <c r="B949" s="121" t="s">
        <v>191</v>
      </c>
      <c r="C949" s="122" t="s">
        <v>106</v>
      </c>
      <c r="D949" s="122" t="s">
        <v>94</v>
      </c>
      <c r="E949" s="123">
        <v>0</v>
      </c>
      <c r="F949" s="124">
        <v>0</v>
      </c>
    </row>
    <row r="950" spans="2:6" ht="30" customHeight="1" x14ac:dyDescent="0.5">
      <c r="B950" s="121" t="s">
        <v>191</v>
      </c>
      <c r="C950" s="122" t="s">
        <v>106</v>
      </c>
      <c r="D950" s="122" t="s">
        <v>95</v>
      </c>
      <c r="E950" s="123">
        <v>0</v>
      </c>
      <c r="F950" s="124">
        <v>0</v>
      </c>
    </row>
    <row r="951" spans="2:6" ht="30" customHeight="1" x14ac:dyDescent="0.5">
      <c r="B951" s="121" t="s">
        <v>191</v>
      </c>
      <c r="C951" s="122" t="s">
        <v>106</v>
      </c>
      <c r="D951" s="122" t="s">
        <v>96</v>
      </c>
      <c r="E951" s="123">
        <v>0</v>
      </c>
      <c r="F951" s="124">
        <v>0</v>
      </c>
    </row>
    <row r="952" spans="2:6" ht="30" customHeight="1" x14ac:dyDescent="0.5">
      <c r="B952" s="121" t="s">
        <v>191</v>
      </c>
      <c r="C952" s="122" t="s">
        <v>106</v>
      </c>
      <c r="D952" s="122" t="s">
        <v>97</v>
      </c>
      <c r="E952" s="123">
        <v>0</v>
      </c>
      <c r="F952" s="124">
        <v>0</v>
      </c>
    </row>
    <row r="953" spans="2:6" ht="30" customHeight="1" x14ac:dyDescent="0.5">
      <c r="B953" s="121" t="s">
        <v>191</v>
      </c>
      <c r="C953" s="122" t="s">
        <v>106</v>
      </c>
      <c r="D953" s="122" t="s">
        <v>98</v>
      </c>
      <c r="E953" s="123">
        <v>0</v>
      </c>
      <c r="F953" s="124">
        <v>0</v>
      </c>
    </row>
    <row r="954" spans="2:6" ht="30" customHeight="1" x14ac:dyDescent="0.5">
      <c r="B954" s="121" t="s">
        <v>191</v>
      </c>
      <c r="C954" s="122" t="s">
        <v>106</v>
      </c>
      <c r="D954" s="122" t="s">
        <v>99</v>
      </c>
      <c r="E954" s="123">
        <v>0</v>
      </c>
      <c r="F954" s="124">
        <v>0</v>
      </c>
    </row>
    <row r="955" spans="2:6" ht="30" customHeight="1" x14ac:dyDescent="0.5">
      <c r="B955" s="121" t="s">
        <v>191</v>
      </c>
      <c r="C955" s="122" t="s">
        <v>106</v>
      </c>
      <c r="D955" s="122" t="s">
        <v>100</v>
      </c>
      <c r="E955" s="123">
        <v>0</v>
      </c>
      <c r="F955" s="124">
        <v>0</v>
      </c>
    </row>
    <row r="956" spans="2:6" ht="30" customHeight="1" x14ac:dyDescent="0.5">
      <c r="B956" s="121" t="s">
        <v>191</v>
      </c>
      <c r="C956" s="122" t="s">
        <v>106</v>
      </c>
      <c r="D956" s="122" t="s">
        <v>101</v>
      </c>
      <c r="E956" s="123">
        <v>0</v>
      </c>
      <c r="F956" s="124">
        <v>0</v>
      </c>
    </row>
    <row r="957" spans="2:6" ht="30" customHeight="1" x14ac:dyDescent="0.5">
      <c r="B957" s="121" t="s">
        <v>191</v>
      </c>
      <c r="C957" s="122" t="s">
        <v>106</v>
      </c>
      <c r="D957" s="122" t="s">
        <v>102</v>
      </c>
      <c r="E957" s="123">
        <v>0</v>
      </c>
      <c r="F957" s="124">
        <v>0</v>
      </c>
    </row>
    <row r="958" spans="2:6" ht="30" customHeight="1" x14ac:dyDescent="0.5">
      <c r="B958" s="121" t="s">
        <v>191</v>
      </c>
      <c r="C958" s="122" t="s">
        <v>106</v>
      </c>
      <c r="D958" s="122" t="s">
        <v>103</v>
      </c>
      <c r="E958" s="123">
        <v>0</v>
      </c>
      <c r="F958" s="124">
        <v>0</v>
      </c>
    </row>
    <row r="959" spans="2:6" ht="30" customHeight="1" thickBot="1" x14ac:dyDescent="0.55000000000000004">
      <c r="B959" s="126" t="s">
        <v>191</v>
      </c>
      <c r="C959" s="127" t="s">
        <v>106</v>
      </c>
      <c r="D959" s="127" t="s">
        <v>104</v>
      </c>
      <c r="E959" s="128">
        <v>0</v>
      </c>
      <c r="F959" s="129">
        <v>0</v>
      </c>
    </row>
  </sheetData>
  <mergeCells count="2">
    <mergeCell ref="D1:K1"/>
    <mergeCell ref="A3:C3"/>
  </mergeCells>
  <phoneticPr fontId="7" type="noConversion"/>
  <hyperlinks>
    <hyperlink ref="A3" location="Contents!A1" display="Return to: Main Menu" xr:uid="{E0CB9ED1-0BBC-49D1-82BE-EA13C8BCC5D1}"/>
  </hyperlinks>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99127-FC4C-4E7A-B853-4D909755F729}">
  <sheetPr>
    <tabColor theme="1" tint="0.499984740745262"/>
  </sheetPr>
  <dimension ref="A1:P23"/>
  <sheetViews>
    <sheetView showGridLines="0" tabSelected="1" workbookViewId="0">
      <selection activeCell="C8" sqref="C8"/>
    </sheetView>
  </sheetViews>
  <sheetFormatPr defaultRowHeight="14.35" x14ac:dyDescent="0.5"/>
  <cols>
    <col min="1" max="1" width="8.41015625" bestFit="1" customWidth="1"/>
    <col min="2" max="2" width="15" bestFit="1" customWidth="1"/>
    <col min="3" max="3" width="128.87890625" customWidth="1"/>
    <col min="7" max="7" width="5" customWidth="1"/>
    <col min="8" max="10" width="8.87890625" hidden="1" customWidth="1"/>
    <col min="11" max="11" width="21.703125" customWidth="1"/>
  </cols>
  <sheetData>
    <row r="1" spans="1:16" s="29" customFormat="1" ht="84.45" customHeight="1" thickBot="1" x14ac:dyDescent="1.5">
      <c r="A1" s="30"/>
      <c r="B1" s="30"/>
      <c r="C1" s="30"/>
      <c r="D1" s="210"/>
      <c r="E1" s="210"/>
      <c r="F1" s="210"/>
      <c r="G1" s="210"/>
      <c r="H1" s="210"/>
      <c r="I1" s="210"/>
      <c r="J1" s="210"/>
      <c r="K1" s="210"/>
    </row>
    <row r="2" spans="1:16" s="33" customFormat="1" ht="23.7" thickBot="1" x14ac:dyDescent="1.5">
      <c r="A2" s="32"/>
    </row>
    <row r="3" spans="1:16" ht="20" x14ac:dyDescent="0.6">
      <c r="A3" s="216" t="s">
        <v>27</v>
      </c>
      <c r="B3" s="216"/>
      <c r="C3" s="216"/>
      <c r="D3" s="216"/>
      <c r="E3" s="216"/>
      <c r="F3" s="216"/>
      <c r="G3" s="216"/>
      <c r="H3" s="216"/>
      <c r="I3" s="216"/>
      <c r="J3" s="216"/>
      <c r="K3" s="216"/>
      <c r="L3" s="216"/>
      <c r="M3" s="216"/>
      <c r="N3" s="216"/>
      <c r="O3" s="216"/>
      <c r="P3" s="216"/>
    </row>
    <row r="4" spans="1:16" x14ac:dyDescent="0.5">
      <c r="A4" s="217" t="s">
        <v>28</v>
      </c>
      <c r="B4" s="218"/>
      <c r="C4" s="17"/>
      <c r="D4" s="17"/>
      <c r="E4" s="17"/>
      <c r="F4" s="17"/>
      <c r="G4" s="17"/>
      <c r="H4" s="17"/>
      <c r="I4" s="17"/>
      <c r="J4" s="17"/>
      <c r="K4" s="17"/>
      <c r="L4" s="17"/>
      <c r="M4" s="17"/>
      <c r="N4" s="17"/>
      <c r="O4" s="17"/>
      <c r="P4" s="17"/>
    </row>
    <row r="5" spans="1:16" x14ac:dyDescent="0.5">
      <c r="A5" s="17"/>
      <c r="B5" s="17"/>
      <c r="C5" s="17"/>
      <c r="D5" s="17"/>
      <c r="E5" s="17"/>
      <c r="F5" s="17"/>
      <c r="G5" s="17"/>
      <c r="H5" s="17"/>
      <c r="I5" s="17"/>
      <c r="J5" s="17"/>
      <c r="K5" s="17"/>
      <c r="L5" s="17"/>
      <c r="M5" s="17"/>
      <c r="N5" s="17"/>
      <c r="O5" s="17"/>
      <c r="P5" s="17"/>
    </row>
    <row r="6" spans="1:16" ht="21.95" customHeight="1" thickBot="1" x14ac:dyDescent="1.35">
      <c r="A6" s="53" t="s">
        <v>29</v>
      </c>
      <c r="B6" s="53" t="s">
        <v>30</v>
      </c>
      <c r="C6" s="54" t="s">
        <v>31</v>
      </c>
      <c r="D6" s="17"/>
      <c r="E6" s="17"/>
      <c r="F6" s="17"/>
      <c r="G6" s="17"/>
      <c r="H6" s="17"/>
      <c r="I6" s="17"/>
      <c r="J6" s="17"/>
      <c r="K6" s="17"/>
      <c r="L6" s="17"/>
      <c r="M6" s="17"/>
      <c r="N6" s="17"/>
      <c r="O6" s="17"/>
      <c r="P6" s="17"/>
    </row>
    <row r="7" spans="1:16" ht="21.95" customHeight="1" thickBot="1" x14ac:dyDescent="1.35">
      <c r="A7" s="71">
        <v>1</v>
      </c>
      <c r="B7" s="131">
        <v>45845</v>
      </c>
      <c r="C7" s="132" t="s">
        <v>32</v>
      </c>
      <c r="D7" s="17"/>
      <c r="E7" s="17"/>
      <c r="F7" s="17"/>
      <c r="G7" s="17"/>
      <c r="H7" s="17"/>
      <c r="I7" s="17"/>
      <c r="J7" s="17"/>
      <c r="K7" s="17"/>
      <c r="L7" s="17"/>
      <c r="M7" s="17"/>
      <c r="N7" s="17"/>
      <c r="O7" s="17"/>
      <c r="P7" s="17"/>
    </row>
    <row r="8" spans="1:16" ht="21.95" customHeight="1" x14ac:dyDescent="1.3">
      <c r="A8" s="74">
        <v>2</v>
      </c>
      <c r="B8" s="131">
        <v>45848</v>
      </c>
      <c r="C8" s="133" t="s">
        <v>192</v>
      </c>
      <c r="D8" s="17"/>
      <c r="E8" s="17"/>
      <c r="F8" s="17"/>
      <c r="G8" s="17"/>
      <c r="H8" s="17"/>
      <c r="I8" s="17"/>
      <c r="J8" s="17"/>
      <c r="K8" s="17"/>
      <c r="L8" s="17"/>
      <c r="M8" s="17"/>
      <c r="N8" s="17"/>
      <c r="O8" s="17"/>
      <c r="P8" s="17"/>
    </row>
    <row r="9" spans="1:16" ht="21.95" customHeight="1" x14ac:dyDescent="1.3">
      <c r="A9" s="23"/>
      <c r="B9" s="23"/>
      <c r="C9" s="23"/>
      <c r="D9" s="17"/>
      <c r="E9" s="17"/>
      <c r="F9" s="17"/>
      <c r="G9" s="17"/>
      <c r="H9" s="17"/>
      <c r="I9" s="17"/>
      <c r="J9" s="17"/>
      <c r="K9" s="17"/>
      <c r="L9" s="17"/>
      <c r="M9" s="17"/>
      <c r="N9" s="17"/>
      <c r="O9" s="17"/>
      <c r="P9" s="17"/>
    </row>
    <row r="10" spans="1:16" ht="21.95" customHeight="1" x14ac:dyDescent="1.3">
      <c r="A10" s="23"/>
      <c r="B10" s="23"/>
      <c r="C10" s="23"/>
      <c r="D10" s="17"/>
      <c r="E10" s="17"/>
      <c r="F10" s="17"/>
      <c r="G10" s="17"/>
      <c r="H10" s="17"/>
      <c r="I10" s="17"/>
      <c r="J10" s="17"/>
      <c r="K10" s="17"/>
      <c r="L10" s="17"/>
      <c r="M10" s="17"/>
      <c r="N10" s="17"/>
      <c r="O10" s="17"/>
      <c r="P10" s="17"/>
    </row>
    <row r="11" spans="1:16" ht="21.95" customHeight="1" x14ac:dyDescent="1.3">
      <c r="A11" s="23"/>
      <c r="B11" s="23"/>
      <c r="C11" s="23"/>
      <c r="D11" s="17"/>
      <c r="E11" s="17"/>
      <c r="F11" s="17"/>
      <c r="G11" s="17"/>
      <c r="H11" s="17"/>
      <c r="I11" s="17"/>
      <c r="J11" s="17"/>
      <c r="K11" s="17"/>
      <c r="L11" s="17"/>
      <c r="M11" s="17"/>
      <c r="N11" s="17"/>
      <c r="O11" s="17"/>
      <c r="P11" s="17"/>
    </row>
    <row r="12" spans="1:16" ht="21.95" customHeight="1" x14ac:dyDescent="1.3">
      <c r="A12" s="23"/>
      <c r="B12" s="23"/>
      <c r="C12" s="23"/>
      <c r="D12" s="17"/>
      <c r="E12" s="17"/>
      <c r="F12" s="17"/>
      <c r="G12" s="17"/>
      <c r="H12" s="17"/>
      <c r="I12" s="17"/>
      <c r="J12" s="17"/>
      <c r="K12" s="17"/>
      <c r="L12" s="17"/>
      <c r="M12" s="17"/>
      <c r="N12" s="17"/>
      <c r="O12" s="17"/>
      <c r="P12" s="17"/>
    </row>
    <row r="13" spans="1:16" ht="21.95" customHeight="1" x14ac:dyDescent="1.3">
      <c r="A13" s="23"/>
      <c r="B13" s="23"/>
      <c r="C13" s="23"/>
      <c r="D13" s="17"/>
      <c r="E13" s="17"/>
      <c r="F13" s="17"/>
      <c r="G13" s="17"/>
      <c r="H13" s="17"/>
      <c r="I13" s="17"/>
      <c r="J13" s="17"/>
      <c r="K13" s="17"/>
      <c r="L13" s="17"/>
      <c r="M13" s="17"/>
      <c r="N13" s="17"/>
      <c r="O13" s="17"/>
      <c r="P13" s="17"/>
    </row>
    <row r="14" spans="1:16" ht="21.95" customHeight="1" x14ac:dyDescent="1.3">
      <c r="A14" s="23"/>
      <c r="B14" s="23"/>
      <c r="C14" s="23"/>
      <c r="D14" s="17"/>
      <c r="E14" s="17"/>
      <c r="F14" s="17"/>
      <c r="G14" s="17"/>
      <c r="H14" s="17"/>
      <c r="I14" s="17"/>
      <c r="J14" s="17"/>
      <c r="K14" s="17"/>
      <c r="L14" s="17"/>
      <c r="M14" s="17"/>
      <c r="N14" s="17"/>
      <c r="O14" s="17"/>
      <c r="P14" s="17"/>
    </row>
    <row r="15" spans="1:16" ht="21.95" customHeight="1" x14ac:dyDescent="1.3">
      <c r="A15" s="23"/>
      <c r="B15" s="23"/>
      <c r="C15" s="23"/>
      <c r="D15" s="17"/>
      <c r="E15" s="17"/>
      <c r="F15" s="17"/>
      <c r="G15" s="17"/>
      <c r="H15" s="17"/>
      <c r="I15" s="17"/>
      <c r="J15" s="17"/>
      <c r="K15" s="17"/>
      <c r="L15" s="17"/>
      <c r="M15" s="17"/>
      <c r="N15" s="17"/>
      <c r="O15" s="17"/>
      <c r="P15" s="17"/>
    </row>
    <row r="16" spans="1:16" ht="21.95" customHeight="1" x14ac:dyDescent="1.3">
      <c r="A16" s="23"/>
      <c r="B16" s="23"/>
      <c r="C16" s="23"/>
      <c r="D16" s="17"/>
      <c r="E16" s="17"/>
      <c r="F16" s="17"/>
      <c r="G16" s="17"/>
      <c r="H16" s="17"/>
      <c r="I16" s="17"/>
      <c r="J16" s="17"/>
      <c r="K16" s="17"/>
      <c r="L16" s="17"/>
      <c r="M16" s="17"/>
      <c r="N16" s="17"/>
      <c r="O16" s="17"/>
      <c r="P16" s="17"/>
    </row>
    <row r="17" spans="1:16" ht="21.95" customHeight="1" x14ac:dyDescent="1.3">
      <c r="A17" s="23"/>
      <c r="B17" s="23"/>
      <c r="C17" s="23"/>
      <c r="D17" s="17"/>
      <c r="E17" s="17"/>
      <c r="F17" s="17"/>
      <c r="G17" s="17"/>
      <c r="H17" s="17"/>
      <c r="I17" s="17"/>
      <c r="J17" s="17"/>
      <c r="K17" s="17"/>
      <c r="L17" s="17"/>
      <c r="M17" s="17"/>
      <c r="N17" s="17"/>
      <c r="O17" s="17"/>
      <c r="P17" s="17"/>
    </row>
    <row r="18" spans="1:16" ht="21.95" customHeight="1" x14ac:dyDescent="1.3">
      <c r="A18" s="23"/>
      <c r="B18" s="23"/>
      <c r="C18" s="23"/>
      <c r="D18" s="17"/>
      <c r="E18" s="17"/>
      <c r="F18" s="17"/>
      <c r="G18" s="17"/>
      <c r="H18" s="17"/>
      <c r="I18" s="17"/>
      <c r="J18" s="17"/>
      <c r="K18" s="17"/>
      <c r="L18" s="17"/>
      <c r="M18" s="17"/>
      <c r="N18" s="17"/>
      <c r="O18" s="17"/>
      <c r="P18" s="17"/>
    </row>
    <row r="19" spans="1:16" ht="21.95" customHeight="1" x14ac:dyDescent="1.3">
      <c r="A19" s="23"/>
      <c r="B19" s="23"/>
      <c r="C19" s="23"/>
      <c r="D19" s="17"/>
      <c r="E19" s="17"/>
      <c r="F19" s="17"/>
      <c r="G19" s="17"/>
      <c r="H19" s="17"/>
      <c r="I19" s="17"/>
      <c r="J19" s="17"/>
      <c r="K19" s="17"/>
      <c r="L19" s="17"/>
      <c r="M19" s="17"/>
      <c r="N19" s="17"/>
      <c r="O19" s="17"/>
      <c r="P19" s="17"/>
    </row>
    <row r="20" spans="1:16" ht="21.95" customHeight="1" x14ac:dyDescent="1.3">
      <c r="A20" s="23"/>
      <c r="B20" s="23"/>
      <c r="C20" s="23"/>
      <c r="D20" s="17"/>
      <c r="E20" s="17"/>
      <c r="F20" s="17"/>
      <c r="G20" s="17"/>
      <c r="H20" s="17"/>
      <c r="I20" s="17"/>
      <c r="J20" s="17"/>
      <c r="K20" s="17"/>
      <c r="L20" s="17"/>
      <c r="M20" s="17"/>
      <c r="N20" s="17"/>
      <c r="O20" s="17"/>
      <c r="P20" s="17"/>
    </row>
    <row r="21" spans="1:16" ht="21.95" customHeight="1" x14ac:dyDescent="1.3">
      <c r="A21" s="23"/>
      <c r="B21" s="23"/>
      <c r="C21" s="23"/>
      <c r="D21" s="17"/>
      <c r="E21" s="17"/>
      <c r="F21" s="17"/>
      <c r="G21" s="17"/>
      <c r="H21" s="17"/>
      <c r="I21" s="17"/>
      <c r="J21" s="17"/>
      <c r="K21" s="17"/>
      <c r="L21" s="17"/>
      <c r="M21" s="17"/>
      <c r="N21" s="17"/>
      <c r="O21" s="17"/>
      <c r="P21" s="17"/>
    </row>
    <row r="22" spans="1:16" ht="21.95" customHeight="1" x14ac:dyDescent="1.3">
      <c r="A22" s="23"/>
      <c r="B22" s="23"/>
      <c r="C22" s="23"/>
      <c r="D22" s="17"/>
      <c r="E22" s="17"/>
      <c r="F22" s="17"/>
      <c r="G22" s="17"/>
      <c r="H22" s="17"/>
      <c r="I22" s="17"/>
      <c r="J22" s="17"/>
      <c r="K22" s="17"/>
      <c r="L22" s="17"/>
      <c r="M22" s="17"/>
      <c r="N22" s="17"/>
      <c r="O22" s="17"/>
      <c r="P22" s="17"/>
    </row>
    <row r="23" spans="1:16" ht="21.95" customHeight="1" x14ac:dyDescent="1.3">
      <c r="A23" s="23"/>
      <c r="B23" s="23"/>
      <c r="C23" s="23"/>
      <c r="D23" s="17"/>
      <c r="E23" s="17"/>
      <c r="F23" s="17"/>
      <c r="G23" s="17"/>
      <c r="H23" s="17"/>
      <c r="I23" s="17"/>
      <c r="J23" s="17"/>
      <c r="K23" s="17"/>
      <c r="L23" s="17"/>
      <c r="M23" s="17"/>
      <c r="N23" s="17"/>
      <c r="O23" s="17"/>
      <c r="P23" s="17"/>
    </row>
  </sheetData>
  <mergeCells count="3">
    <mergeCell ref="A3:P3"/>
    <mergeCell ref="A4:B4"/>
    <mergeCell ref="D1:K1"/>
  </mergeCells>
  <hyperlinks>
    <hyperlink ref="A4" location="Contents!A1" display="Return to: Main Menu" xr:uid="{922B5CC6-9385-48B0-82A7-1CDFEFD8C11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7FEAD-DE63-4E0B-A52C-506B672EE615}">
  <sheetPr>
    <tabColor theme="3"/>
  </sheetPr>
  <dimension ref="A1:N28"/>
  <sheetViews>
    <sheetView showGridLines="0" zoomScaleNormal="85" workbookViewId="0">
      <selection activeCell="K7" sqref="K7:N21"/>
    </sheetView>
  </sheetViews>
  <sheetFormatPr defaultColWidth="9.1171875" defaultRowHeight="14.35" x14ac:dyDescent="0.5"/>
  <cols>
    <col min="1" max="1" width="49.703125" bestFit="1" customWidth="1"/>
    <col min="2" max="2" width="36.1171875" customWidth="1"/>
    <col min="3" max="4" width="11.87890625" bestFit="1" customWidth="1"/>
    <col min="5" max="5" width="12" customWidth="1"/>
    <col min="11" max="11" width="34.87890625" bestFit="1" customWidth="1"/>
    <col min="12" max="12" width="15.703125" bestFit="1" customWidth="1"/>
    <col min="13" max="13" width="16.1171875" bestFit="1" customWidth="1"/>
    <col min="14" max="14" width="16" bestFit="1" customWidth="1"/>
    <col min="17" max="17" width="9" customWidth="1"/>
  </cols>
  <sheetData>
    <row r="1" spans="1:14" s="29" customFormat="1" ht="84.45" customHeight="1" thickBot="1" x14ac:dyDescent="1.5">
      <c r="A1" s="30"/>
      <c r="B1" s="30"/>
      <c r="C1" s="30"/>
      <c r="D1" s="210"/>
      <c r="E1" s="210"/>
      <c r="F1" s="210"/>
      <c r="G1" s="210"/>
      <c r="H1" s="210"/>
      <c r="I1" s="210"/>
      <c r="J1" s="210"/>
      <c r="K1" s="210"/>
    </row>
    <row r="2" spans="1:14" s="33" customFormat="1" ht="23.7" thickBot="1" x14ac:dyDescent="1.5">
      <c r="A2" s="32"/>
    </row>
    <row r="3" spans="1:14" s="31" customFormat="1" ht="23.35" x14ac:dyDescent="1.45">
      <c r="A3" s="219" t="s">
        <v>28</v>
      </c>
      <c r="B3" s="220"/>
    </row>
    <row r="4" spans="1:14" ht="34.35" x14ac:dyDescent="2.1">
      <c r="A4" s="44" t="s">
        <v>33</v>
      </c>
    </row>
    <row r="5" spans="1:14" ht="27.6" customHeight="1" x14ac:dyDescent="1.45">
      <c r="A5" s="130"/>
    </row>
    <row r="6" spans="1:14" ht="21" x14ac:dyDescent="0.5">
      <c r="K6" s="39" t="s">
        <v>34</v>
      </c>
      <c r="L6" s="35" t="s">
        <v>35</v>
      </c>
      <c r="M6" s="35" t="s">
        <v>36</v>
      </c>
      <c r="N6" s="35" t="s">
        <v>37</v>
      </c>
    </row>
    <row r="7" spans="1:14" ht="21.95" customHeight="1" x14ac:dyDescent="1.3">
      <c r="K7" s="1" t="s">
        <v>38</v>
      </c>
      <c r="L7" s="11">
        <v>43.1</v>
      </c>
      <c r="M7" s="11">
        <v>60.3</v>
      </c>
      <c r="N7" s="11">
        <v>77.599999999999994</v>
      </c>
    </row>
    <row r="8" spans="1:14" ht="21.95" customHeight="1" x14ac:dyDescent="1.3">
      <c r="K8" s="1" t="s">
        <v>39</v>
      </c>
      <c r="L8" s="11">
        <v>27.3</v>
      </c>
      <c r="M8" s="11">
        <v>31.2</v>
      </c>
      <c r="N8" s="11">
        <v>35.5</v>
      </c>
    </row>
    <row r="9" spans="1:14" ht="21.95" customHeight="1" x14ac:dyDescent="1.3">
      <c r="K9" s="1" t="s">
        <v>40</v>
      </c>
      <c r="L9" s="11">
        <v>47.4</v>
      </c>
      <c r="M9" s="11">
        <v>63.8</v>
      </c>
      <c r="N9" s="11">
        <v>80.2</v>
      </c>
    </row>
    <row r="10" spans="1:14" ht="21.95" customHeight="1" x14ac:dyDescent="1.3">
      <c r="K10" s="1" t="s">
        <v>41</v>
      </c>
      <c r="L10" s="11">
        <v>5.5</v>
      </c>
      <c r="M10" s="11">
        <v>5.2</v>
      </c>
      <c r="N10" s="11">
        <v>4.8</v>
      </c>
    </row>
    <row r="11" spans="1:14" ht="21.95" customHeight="1" x14ac:dyDescent="1.3">
      <c r="K11" s="1" t="s">
        <v>42</v>
      </c>
      <c r="L11" s="11">
        <v>4.0999999999999996</v>
      </c>
      <c r="M11" s="11">
        <v>4.5999999999999996</v>
      </c>
      <c r="N11" s="11">
        <v>4.5999999999999996</v>
      </c>
    </row>
    <row r="12" spans="1:14" ht="21.95" customHeight="1" x14ac:dyDescent="1.3">
      <c r="K12" s="1" t="s">
        <v>43</v>
      </c>
      <c r="L12" s="11">
        <v>3.8</v>
      </c>
      <c r="M12" s="11">
        <v>3.2</v>
      </c>
      <c r="N12" s="11">
        <v>0.5</v>
      </c>
    </row>
    <row r="13" spans="1:14" ht="21.95" customHeight="1" x14ac:dyDescent="1.3">
      <c r="K13" s="1" t="s">
        <v>44</v>
      </c>
      <c r="L13" s="11">
        <v>0</v>
      </c>
      <c r="M13" s="11">
        <v>0</v>
      </c>
      <c r="N13" s="11">
        <v>0</v>
      </c>
    </row>
    <row r="14" spans="1:14" ht="21.95" customHeight="1" x14ac:dyDescent="1.3">
      <c r="K14" s="1" t="s">
        <v>45</v>
      </c>
      <c r="L14" s="11">
        <v>35</v>
      </c>
      <c r="M14" s="11">
        <v>4.5</v>
      </c>
      <c r="N14" s="11">
        <v>1</v>
      </c>
    </row>
    <row r="15" spans="1:14" ht="21.95" customHeight="1" x14ac:dyDescent="1.3">
      <c r="K15" s="1" t="s">
        <v>46</v>
      </c>
      <c r="L15" s="11">
        <v>0</v>
      </c>
      <c r="M15" s="11">
        <v>0</v>
      </c>
      <c r="N15" s="11">
        <v>0</v>
      </c>
    </row>
    <row r="16" spans="1:14" ht="21.95" customHeight="1" x14ac:dyDescent="1.3">
      <c r="K16" s="1" t="s">
        <v>47</v>
      </c>
      <c r="L16" s="11">
        <v>20.9</v>
      </c>
      <c r="M16" s="11">
        <v>20.9</v>
      </c>
      <c r="N16" s="11">
        <v>20.9</v>
      </c>
    </row>
    <row r="17" spans="11:14" ht="21.95" customHeight="1" x14ac:dyDescent="1.3">
      <c r="K17" s="1" t="s">
        <v>48</v>
      </c>
      <c r="L17" s="11">
        <v>2.7</v>
      </c>
      <c r="M17" s="11">
        <v>2.7</v>
      </c>
      <c r="N17" s="11">
        <v>2.7</v>
      </c>
    </row>
    <row r="18" spans="11:14" ht="21.95" customHeight="1" x14ac:dyDescent="1.3">
      <c r="K18" s="1" t="s">
        <v>49</v>
      </c>
      <c r="L18" s="11">
        <v>0</v>
      </c>
      <c r="M18" s="11">
        <v>0</v>
      </c>
      <c r="N18" s="11">
        <v>0</v>
      </c>
    </row>
    <row r="19" spans="11:14" ht="21.95" customHeight="1" x14ac:dyDescent="1.3">
      <c r="K19" s="1" t="s">
        <v>50</v>
      </c>
      <c r="L19" s="11">
        <v>11.7</v>
      </c>
      <c r="M19" s="11">
        <v>11.7</v>
      </c>
      <c r="N19" s="11">
        <v>11.7</v>
      </c>
    </row>
    <row r="20" spans="11:14" ht="21.95" customHeight="1" x14ac:dyDescent="1.3">
      <c r="K20" s="1" t="s">
        <v>51</v>
      </c>
      <c r="L20" s="11">
        <v>3.4</v>
      </c>
      <c r="M20" s="11">
        <v>3.4</v>
      </c>
      <c r="N20" s="11">
        <v>3.4</v>
      </c>
    </row>
    <row r="21" spans="11:14" ht="21.95" customHeight="1" x14ac:dyDescent="1.3">
      <c r="K21" s="178" t="s">
        <v>52</v>
      </c>
      <c r="L21" s="179">
        <v>5.9</v>
      </c>
      <c r="M21" s="179">
        <v>5.9</v>
      </c>
      <c r="N21" s="179">
        <v>5.9</v>
      </c>
    </row>
    <row r="25" spans="11:14" ht="21" x14ac:dyDescent="1.3">
      <c r="K25" s="36" t="s">
        <v>53</v>
      </c>
      <c r="L25" s="37" t="s">
        <v>54</v>
      </c>
      <c r="M25" s="37" t="s">
        <v>55</v>
      </c>
      <c r="N25" s="37" t="s">
        <v>56</v>
      </c>
    </row>
    <row r="26" spans="11:14" ht="21.95" customHeight="1" x14ac:dyDescent="1.3">
      <c r="K26" s="1" t="s">
        <v>57</v>
      </c>
      <c r="L26" s="11">
        <v>37</v>
      </c>
      <c r="M26" s="11">
        <v>37</v>
      </c>
      <c r="N26" s="11">
        <v>37</v>
      </c>
    </row>
    <row r="27" spans="11:14" ht="21.95" customHeight="1" x14ac:dyDescent="1.3">
      <c r="K27" s="1" t="s">
        <v>58</v>
      </c>
      <c r="L27" s="11">
        <v>28</v>
      </c>
      <c r="M27" s="11">
        <v>28</v>
      </c>
      <c r="N27" s="11">
        <v>28</v>
      </c>
    </row>
    <row r="28" spans="11:14" ht="21.95" customHeight="1" x14ac:dyDescent="1.3">
      <c r="K28" s="1" t="s">
        <v>59</v>
      </c>
      <c r="L28" s="11">
        <v>0</v>
      </c>
      <c r="M28" s="11">
        <v>0</v>
      </c>
      <c r="N28" s="11">
        <v>0</v>
      </c>
    </row>
  </sheetData>
  <mergeCells count="2">
    <mergeCell ref="D1:K1"/>
    <mergeCell ref="A3:B3"/>
  </mergeCells>
  <hyperlinks>
    <hyperlink ref="A3" location="Contents!A1" display="Return to: Main Menu" xr:uid="{2AC83DE2-3DD4-49A2-8B4D-669F22AF5AE8}"/>
  </hyperlinks>
  <pageMargins left="0.7" right="0.7" top="0.75" bottom="0.75" header="0.3" footer="0.3"/>
  <drawing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3BC64-0405-4A4A-967F-56468BFDC97F}">
  <sheetPr>
    <tabColor theme="3"/>
  </sheetPr>
  <dimension ref="A1:P108"/>
  <sheetViews>
    <sheetView showGridLines="0" topLeftCell="A3" zoomScaleNormal="100" workbookViewId="0">
      <selection activeCell="E4" sqref="E4"/>
    </sheetView>
  </sheetViews>
  <sheetFormatPr defaultColWidth="9.1171875" defaultRowHeight="14.35" x14ac:dyDescent="0.5"/>
  <cols>
    <col min="1" max="1" width="24.41015625" customWidth="1"/>
    <col min="2" max="2" width="26" customWidth="1"/>
    <col min="3" max="3" width="26.29296875" customWidth="1"/>
    <col min="4" max="4" width="22" customWidth="1"/>
    <col min="5" max="5" width="12" customWidth="1"/>
    <col min="6" max="6" width="13.29296875" customWidth="1"/>
    <col min="7" max="7" width="17" customWidth="1"/>
    <col min="8" max="8" width="13.1171875" customWidth="1"/>
    <col min="9" max="12" width="25.1171875" customWidth="1"/>
    <col min="13" max="13" width="16.1171875" bestFit="1" customWidth="1"/>
    <col min="14" max="14" width="16" bestFit="1" customWidth="1"/>
    <col min="17" max="17" width="9" customWidth="1"/>
  </cols>
  <sheetData>
    <row r="1" spans="1:14" s="29" customFormat="1" ht="84.45" customHeight="1" thickBot="1" x14ac:dyDescent="1.5">
      <c r="A1" s="30"/>
      <c r="B1" s="30"/>
      <c r="C1" s="30"/>
      <c r="D1" s="215"/>
      <c r="E1" s="215"/>
      <c r="F1" s="215"/>
      <c r="G1" s="215"/>
      <c r="H1" s="215"/>
      <c r="I1" s="215"/>
      <c r="J1" s="215"/>
      <c r="K1" s="215"/>
    </row>
    <row r="2" spans="1:14" s="33" customFormat="1" ht="23.7" thickBot="1" x14ac:dyDescent="1.5">
      <c r="A2" s="32"/>
    </row>
    <row r="3" spans="1:14" s="31" customFormat="1" ht="23.35" x14ac:dyDescent="1.45">
      <c r="A3" s="219" t="s">
        <v>28</v>
      </c>
      <c r="B3" s="220"/>
    </row>
    <row r="4" spans="1:14" ht="34.35" x14ac:dyDescent="2.1">
      <c r="A4" s="44" t="s">
        <v>60</v>
      </c>
    </row>
    <row r="5" spans="1:14" ht="27.6" customHeight="1" x14ac:dyDescent="1.45">
      <c r="A5" s="130"/>
    </row>
    <row r="6" spans="1:14" ht="21" x14ac:dyDescent="0.5">
      <c r="I6" s="62" t="s">
        <v>61</v>
      </c>
      <c r="J6" s="62" t="s">
        <v>62</v>
      </c>
      <c r="K6" s="62" t="s">
        <v>63</v>
      </c>
      <c r="L6" s="62" t="s">
        <v>64</v>
      </c>
      <c r="M6" s="183"/>
      <c r="N6" s="183"/>
    </row>
    <row r="7" spans="1:14" ht="21.95" customHeight="1" x14ac:dyDescent="1.3">
      <c r="I7" s="184" t="s">
        <v>65</v>
      </c>
      <c r="J7" s="185" t="s">
        <v>66</v>
      </c>
      <c r="K7" s="186">
        <v>67.140338790000001</v>
      </c>
      <c r="L7" s="187">
        <v>64.400000000000006</v>
      </c>
      <c r="M7" s="188"/>
      <c r="N7" s="188"/>
    </row>
    <row r="8" spans="1:14" ht="21.95" customHeight="1" x14ac:dyDescent="1.3">
      <c r="I8" s="189" t="s">
        <v>65</v>
      </c>
      <c r="J8" s="190" t="s">
        <v>67</v>
      </c>
      <c r="K8" s="191">
        <v>66.279570750000005</v>
      </c>
      <c r="L8" s="192">
        <v>64.400000000000006</v>
      </c>
      <c r="M8" s="188"/>
      <c r="N8" s="188"/>
    </row>
    <row r="9" spans="1:14" ht="21.95" customHeight="1" x14ac:dyDescent="1.3">
      <c r="I9" s="184" t="s">
        <v>65</v>
      </c>
      <c r="J9" s="185" t="s">
        <v>68</v>
      </c>
      <c r="K9" s="186">
        <v>67.389221559999996</v>
      </c>
      <c r="L9" s="187">
        <v>64.400000000000006</v>
      </c>
      <c r="M9" s="188"/>
      <c r="N9" s="188"/>
    </row>
    <row r="10" spans="1:14" ht="21.95" customHeight="1" x14ac:dyDescent="1.3">
      <c r="I10" s="189" t="s">
        <v>65</v>
      </c>
      <c r="J10" s="190" t="s">
        <v>69</v>
      </c>
      <c r="K10" s="191">
        <v>63.020447279999999</v>
      </c>
      <c r="L10" s="192">
        <v>64.400000000000006</v>
      </c>
      <c r="M10" s="188"/>
      <c r="N10" s="188"/>
    </row>
    <row r="11" spans="1:14" ht="21.95" customHeight="1" x14ac:dyDescent="1.3">
      <c r="I11" s="184" t="s">
        <v>65</v>
      </c>
      <c r="J11" s="185" t="s">
        <v>70</v>
      </c>
      <c r="K11" s="186">
        <v>61.472844930000001</v>
      </c>
      <c r="L11" s="187">
        <v>64.400000000000006</v>
      </c>
      <c r="M11" s="188"/>
      <c r="N11" s="188"/>
    </row>
    <row r="12" spans="1:14" ht="21.95" customHeight="1" x14ac:dyDescent="1.3">
      <c r="I12" s="189" t="s">
        <v>65</v>
      </c>
      <c r="J12" s="190" t="s">
        <v>71</v>
      </c>
      <c r="K12" s="191">
        <v>61.458176399999999</v>
      </c>
      <c r="L12" s="192">
        <v>64.400000000000006</v>
      </c>
      <c r="M12" s="188"/>
      <c r="N12" s="188"/>
    </row>
    <row r="13" spans="1:14" ht="21.95" customHeight="1" x14ac:dyDescent="1.3">
      <c r="I13" s="184" t="s">
        <v>65</v>
      </c>
      <c r="J13" s="185" t="s">
        <v>72</v>
      </c>
      <c r="K13" s="186">
        <v>66.983982449999999</v>
      </c>
      <c r="L13" s="187">
        <v>64.400000000000006</v>
      </c>
      <c r="M13" s="188"/>
      <c r="N13" s="188"/>
    </row>
    <row r="14" spans="1:14" ht="21.95" customHeight="1" x14ac:dyDescent="1.3">
      <c r="I14" s="189" t="s">
        <v>65</v>
      </c>
      <c r="J14" s="190" t="s">
        <v>73</v>
      </c>
      <c r="K14" s="191">
        <v>64.65195688</v>
      </c>
      <c r="L14" s="192">
        <v>64.400000000000006</v>
      </c>
      <c r="M14" s="188"/>
      <c r="N14" s="188"/>
    </row>
    <row r="15" spans="1:14" ht="21.95" customHeight="1" x14ac:dyDescent="1.3">
      <c r="I15" s="184" t="s">
        <v>65</v>
      </c>
      <c r="J15" s="185" t="s">
        <v>74</v>
      </c>
      <c r="K15" s="186">
        <v>63.199998299999997</v>
      </c>
      <c r="L15" s="187">
        <v>64.400000000000006</v>
      </c>
      <c r="M15" s="188"/>
      <c r="N15" s="188"/>
    </row>
    <row r="16" spans="1:14" ht="21.95" customHeight="1" x14ac:dyDescent="1.3">
      <c r="I16" s="189" t="s">
        <v>65</v>
      </c>
      <c r="J16" s="190" t="s">
        <v>75</v>
      </c>
      <c r="K16" s="191">
        <v>64.510536680000001</v>
      </c>
      <c r="L16" s="192">
        <v>64.400000000000006</v>
      </c>
      <c r="M16" s="188"/>
      <c r="N16" s="188"/>
    </row>
    <row r="17" spans="2:16" ht="21.95" customHeight="1" x14ac:dyDescent="1.3">
      <c r="I17" s="184" t="s">
        <v>65</v>
      </c>
      <c r="J17" s="185" t="s">
        <v>76</v>
      </c>
      <c r="K17" s="186">
        <v>62.609852400000001</v>
      </c>
      <c r="L17" s="187">
        <v>64.400000000000006</v>
      </c>
      <c r="M17" s="188"/>
      <c r="N17" s="188"/>
    </row>
    <row r="18" spans="2:16" ht="21.95" customHeight="1" x14ac:dyDescent="1.3">
      <c r="I18" s="189" t="s">
        <v>65</v>
      </c>
      <c r="J18" s="190" t="s">
        <v>77</v>
      </c>
      <c r="K18" s="191">
        <v>64.780857979999993</v>
      </c>
      <c r="L18" s="192">
        <v>64.400000000000006</v>
      </c>
      <c r="M18" s="188"/>
      <c r="N18" s="188"/>
    </row>
    <row r="19" spans="2:16" ht="21.95" customHeight="1" x14ac:dyDescent="1.3">
      <c r="I19" s="184" t="s">
        <v>65</v>
      </c>
      <c r="J19" s="185" t="s">
        <v>78</v>
      </c>
      <c r="K19" s="186">
        <v>66.964703880000002</v>
      </c>
      <c r="L19" s="187">
        <v>64.400000000000006</v>
      </c>
      <c r="M19" s="188"/>
      <c r="N19" s="188"/>
    </row>
    <row r="20" spans="2:16" ht="21.95" customHeight="1" x14ac:dyDescent="1.3">
      <c r="I20" s="189" t="s">
        <v>65</v>
      </c>
      <c r="J20" s="190" t="s">
        <v>79</v>
      </c>
      <c r="K20" s="191">
        <v>65.13530677</v>
      </c>
      <c r="L20" s="192">
        <v>64.400000000000006</v>
      </c>
      <c r="M20" s="188"/>
      <c r="N20" s="188"/>
    </row>
    <row r="21" spans="2:16" ht="21.95" customHeight="1" x14ac:dyDescent="1.3">
      <c r="I21" s="184" t="s">
        <v>65</v>
      </c>
      <c r="J21" s="185" t="s">
        <v>80</v>
      </c>
      <c r="K21" s="186">
        <v>64.366503850000001</v>
      </c>
      <c r="L21" s="187">
        <v>64.400000000000006</v>
      </c>
      <c r="M21" s="11"/>
      <c r="N21" s="11"/>
    </row>
    <row r="22" spans="2:16" ht="21.95" customHeight="1" x14ac:dyDescent="0.5">
      <c r="I22" s="189" t="s">
        <v>65</v>
      </c>
      <c r="J22" s="190" t="s">
        <v>81</v>
      </c>
      <c r="K22" s="191">
        <v>62.36625944</v>
      </c>
      <c r="L22" s="192">
        <v>64.400000000000006</v>
      </c>
      <c r="M22" s="193"/>
      <c r="N22" s="193"/>
      <c r="O22" s="193"/>
      <c r="P22" s="193"/>
    </row>
    <row r="23" spans="2:16" ht="21.95" customHeight="1" x14ac:dyDescent="1.3">
      <c r="B23" s="1" t="s">
        <v>82</v>
      </c>
      <c r="I23" s="184" t="s">
        <v>65</v>
      </c>
      <c r="J23" s="185" t="s">
        <v>83</v>
      </c>
      <c r="K23" s="186">
        <v>65.725301819999999</v>
      </c>
      <c r="L23" s="187">
        <v>64.400000000000006</v>
      </c>
      <c r="M23" s="193"/>
      <c r="N23" s="193"/>
      <c r="O23" s="193"/>
      <c r="P23" s="193"/>
    </row>
    <row r="24" spans="2:16" ht="21.95" customHeight="1" x14ac:dyDescent="1.3">
      <c r="B24" s="1" t="s">
        <v>84</v>
      </c>
      <c r="I24" s="189" t="s">
        <v>65</v>
      </c>
      <c r="J24" s="190" t="s">
        <v>85</v>
      </c>
      <c r="K24" s="191">
        <v>63.29795781</v>
      </c>
      <c r="L24" s="192">
        <v>64.400000000000006</v>
      </c>
      <c r="M24" s="193"/>
      <c r="N24" s="193"/>
      <c r="O24" s="193"/>
      <c r="P24" s="193"/>
    </row>
    <row r="25" spans="2:16" ht="21.95" customHeight="1" x14ac:dyDescent="1.3">
      <c r="B25" s="1" t="s">
        <v>86</v>
      </c>
      <c r="I25" s="184" t="s">
        <v>65</v>
      </c>
      <c r="J25" s="185" t="s">
        <v>87</v>
      </c>
      <c r="K25" s="186">
        <v>65.098439459999994</v>
      </c>
      <c r="L25" s="187">
        <v>64.400000000000006</v>
      </c>
      <c r="M25" s="188"/>
      <c r="N25" s="188"/>
      <c r="O25" s="193"/>
      <c r="P25" s="193"/>
    </row>
    <row r="26" spans="2:16" ht="21.95" customHeight="1" x14ac:dyDescent="1.3">
      <c r="B26" s="1" t="s">
        <v>88</v>
      </c>
      <c r="I26" s="189" t="s">
        <v>65</v>
      </c>
      <c r="J26" s="190" t="s">
        <v>89</v>
      </c>
      <c r="K26" s="191">
        <v>64.766465229999994</v>
      </c>
      <c r="L26" s="192">
        <v>64.400000000000006</v>
      </c>
      <c r="M26" s="188"/>
      <c r="N26" s="188"/>
      <c r="O26" s="193"/>
      <c r="P26" s="193"/>
    </row>
    <row r="27" spans="2:16" ht="21.95" customHeight="1" x14ac:dyDescent="1.3">
      <c r="B27" s="1" t="s">
        <v>90</v>
      </c>
      <c r="I27" s="184" t="s">
        <v>65</v>
      </c>
      <c r="J27" s="185" t="s">
        <v>91</v>
      </c>
      <c r="K27" s="186">
        <v>62.977623600000001</v>
      </c>
      <c r="L27" s="187">
        <v>64.400000000000006</v>
      </c>
      <c r="M27" s="188"/>
      <c r="N27" s="188"/>
      <c r="O27" s="193"/>
      <c r="P27" s="193"/>
    </row>
    <row r="28" spans="2:16" ht="21.95" customHeight="1" x14ac:dyDescent="1.3">
      <c r="I28" s="189" t="s">
        <v>65</v>
      </c>
      <c r="J28" s="190" t="s">
        <v>92</v>
      </c>
      <c r="K28" s="191">
        <v>65.692324619999994</v>
      </c>
      <c r="L28" s="192">
        <v>64.400000000000006</v>
      </c>
      <c r="M28" s="188"/>
      <c r="N28" s="188"/>
      <c r="O28" s="193"/>
      <c r="P28" s="193"/>
    </row>
    <row r="29" spans="2:16" ht="21.95" customHeight="1" x14ac:dyDescent="0.5">
      <c r="I29" s="184" t="s">
        <v>65</v>
      </c>
      <c r="J29" s="185" t="s">
        <v>93</v>
      </c>
      <c r="K29" s="186">
        <v>64.44248675</v>
      </c>
      <c r="L29" s="187">
        <v>64.400000000000006</v>
      </c>
      <c r="M29" s="193"/>
      <c r="N29" s="193"/>
      <c r="O29" s="193"/>
      <c r="P29" s="193"/>
    </row>
    <row r="30" spans="2:16" ht="21.95" customHeight="1" x14ac:dyDescent="0.5">
      <c r="I30" s="189" t="s">
        <v>65</v>
      </c>
      <c r="J30" s="190" t="s">
        <v>94</v>
      </c>
      <c r="K30" s="191">
        <v>61.256367300000001</v>
      </c>
      <c r="L30" s="192">
        <v>64.400000000000006</v>
      </c>
      <c r="M30" s="193"/>
      <c r="N30" s="193"/>
      <c r="O30" s="193"/>
      <c r="P30" s="193"/>
    </row>
    <row r="31" spans="2:16" ht="21.95" customHeight="1" x14ac:dyDescent="0.5">
      <c r="I31" s="184" t="s">
        <v>65</v>
      </c>
      <c r="J31" s="185" t="s">
        <v>95</v>
      </c>
      <c r="K31" s="186">
        <v>65.288924710000003</v>
      </c>
      <c r="L31" s="187">
        <v>64.400000000000006</v>
      </c>
      <c r="M31" s="193"/>
      <c r="N31" s="193"/>
      <c r="O31" s="193"/>
      <c r="P31" s="193"/>
    </row>
    <row r="32" spans="2:16" ht="21.95" customHeight="1" x14ac:dyDescent="0.5">
      <c r="I32" s="189" t="s">
        <v>65</v>
      </c>
      <c r="J32" s="190" t="s">
        <v>96</v>
      </c>
      <c r="K32" s="191">
        <v>67.488065950000006</v>
      </c>
      <c r="L32" s="192">
        <v>64.400000000000006</v>
      </c>
      <c r="M32" s="193"/>
      <c r="N32" s="193"/>
      <c r="O32" s="193"/>
      <c r="P32" s="193"/>
    </row>
    <row r="33" spans="9:12" ht="21.95" customHeight="1" x14ac:dyDescent="0.5">
      <c r="I33" s="184" t="s">
        <v>65</v>
      </c>
      <c r="J33" s="185" t="s">
        <v>97</v>
      </c>
      <c r="K33" s="186">
        <v>66.628985149999906</v>
      </c>
      <c r="L33" s="187">
        <v>64.400000000000006</v>
      </c>
    </row>
    <row r="34" spans="9:12" ht="21.95" customHeight="1" x14ac:dyDescent="0.5">
      <c r="I34" s="189" t="s">
        <v>65</v>
      </c>
      <c r="J34" s="190" t="s">
        <v>98</v>
      </c>
      <c r="K34" s="191">
        <v>67.075130169999994</v>
      </c>
      <c r="L34" s="192">
        <v>64.400000000000006</v>
      </c>
    </row>
    <row r="35" spans="9:12" ht="21.95" customHeight="1" x14ac:dyDescent="0.5">
      <c r="I35" s="184" t="s">
        <v>65</v>
      </c>
      <c r="J35" s="185" t="s">
        <v>99</v>
      </c>
      <c r="K35" s="186">
        <v>65.415712659999997</v>
      </c>
      <c r="L35" s="187">
        <v>64.400000000000006</v>
      </c>
    </row>
    <row r="36" spans="9:12" ht="21.95" customHeight="1" x14ac:dyDescent="0.5">
      <c r="I36" s="189" t="s">
        <v>65</v>
      </c>
      <c r="J36" s="190" t="s">
        <v>100</v>
      </c>
      <c r="K36" s="191">
        <v>63.291602990000001</v>
      </c>
      <c r="L36" s="192">
        <v>64.400000000000006</v>
      </c>
    </row>
    <row r="37" spans="9:12" ht="21.95" customHeight="1" x14ac:dyDescent="0.5">
      <c r="I37" s="184" t="s">
        <v>65</v>
      </c>
      <c r="J37" s="185" t="s">
        <v>101</v>
      </c>
      <c r="K37" s="186">
        <v>65.512385909999907</v>
      </c>
      <c r="L37" s="187">
        <v>64.400000000000006</v>
      </c>
    </row>
    <row r="38" spans="9:12" ht="21.95" customHeight="1" x14ac:dyDescent="0.5">
      <c r="I38" s="189" t="s">
        <v>65</v>
      </c>
      <c r="J38" s="190" t="s">
        <v>102</v>
      </c>
      <c r="K38" s="191">
        <v>63.101593139999999</v>
      </c>
      <c r="L38" s="192">
        <v>64.400000000000006</v>
      </c>
    </row>
    <row r="39" spans="9:12" ht="21.95" customHeight="1" x14ac:dyDescent="0.5">
      <c r="I39" s="184" t="s">
        <v>65</v>
      </c>
      <c r="J39" s="185" t="s">
        <v>103</v>
      </c>
      <c r="K39" s="186">
        <v>62.913445169999903</v>
      </c>
      <c r="L39" s="187">
        <v>64.400000000000006</v>
      </c>
    </row>
    <row r="40" spans="9:12" ht="21.95" customHeight="1" x14ac:dyDescent="0.5">
      <c r="I40" s="189" t="s">
        <v>65</v>
      </c>
      <c r="J40" s="190" t="s">
        <v>104</v>
      </c>
      <c r="K40" s="191">
        <v>64.399999989999998</v>
      </c>
      <c r="L40" s="192">
        <v>64.400000000000006</v>
      </c>
    </row>
    <row r="41" spans="9:12" ht="21.95" customHeight="1" x14ac:dyDescent="0.5">
      <c r="I41" s="184" t="s">
        <v>105</v>
      </c>
      <c r="J41" s="185" t="s">
        <v>66</v>
      </c>
      <c r="K41" s="186">
        <v>79.387746907034298</v>
      </c>
      <c r="L41" s="187">
        <v>75.7</v>
      </c>
    </row>
    <row r="42" spans="9:12" ht="21.95" customHeight="1" x14ac:dyDescent="0.5">
      <c r="I42" s="189" t="s">
        <v>105</v>
      </c>
      <c r="J42" s="190" t="s">
        <v>67</v>
      </c>
      <c r="K42" s="191">
        <v>78.578812063921603</v>
      </c>
      <c r="L42" s="192">
        <v>75.7</v>
      </c>
    </row>
    <row r="43" spans="9:12" ht="21.95" customHeight="1" x14ac:dyDescent="0.5">
      <c r="I43" s="184" t="s">
        <v>105</v>
      </c>
      <c r="J43" s="185" t="s">
        <v>68</v>
      </c>
      <c r="K43" s="186">
        <v>79.040272035499001</v>
      </c>
      <c r="L43" s="187">
        <v>75.7</v>
      </c>
    </row>
    <row r="44" spans="9:12" ht="21.95" customHeight="1" x14ac:dyDescent="0.5">
      <c r="I44" s="189" t="s">
        <v>105</v>
      </c>
      <c r="J44" s="190" t="s">
        <v>69</v>
      </c>
      <c r="K44" s="191">
        <v>72.409213543556206</v>
      </c>
      <c r="L44" s="192">
        <v>75.7</v>
      </c>
    </row>
    <row r="45" spans="9:12" ht="21.95" customHeight="1" x14ac:dyDescent="0.5">
      <c r="I45" s="184" t="s">
        <v>105</v>
      </c>
      <c r="J45" s="185" t="s">
        <v>70</v>
      </c>
      <c r="K45" s="186">
        <v>71.4349639145194</v>
      </c>
      <c r="L45" s="187">
        <v>75.7</v>
      </c>
    </row>
    <row r="46" spans="9:12" ht="21.95" customHeight="1" x14ac:dyDescent="0.5">
      <c r="I46" s="189" t="s">
        <v>105</v>
      </c>
      <c r="J46" s="190" t="s">
        <v>71</v>
      </c>
      <c r="K46" s="191">
        <v>71.699005960253601</v>
      </c>
      <c r="L46" s="192">
        <v>75.7</v>
      </c>
    </row>
    <row r="47" spans="9:12" ht="21.95" customHeight="1" x14ac:dyDescent="0.5">
      <c r="I47" s="184" t="s">
        <v>105</v>
      </c>
      <c r="J47" s="185" t="s">
        <v>72</v>
      </c>
      <c r="K47" s="186">
        <v>80.237613312149904</v>
      </c>
      <c r="L47" s="187">
        <v>75.7</v>
      </c>
    </row>
    <row r="48" spans="9:12" ht="21.95" customHeight="1" x14ac:dyDescent="0.5">
      <c r="I48" s="189" t="s">
        <v>105</v>
      </c>
      <c r="J48" s="190" t="s">
        <v>73</v>
      </c>
      <c r="K48" s="191">
        <v>76.423593544636304</v>
      </c>
      <c r="L48" s="192">
        <v>75.7</v>
      </c>
    </row>
    <row r="49" spans="9:12" ht="21.95" customHeight="1" x14ac:dyDescent="0.5">
      <c r="I49" s="184" t="s">
        <v>105</v>
      </c>
      <c r="J49" s="185" t="s">
        <v>74</v>
      </c>
      <c r="K49" s="186">
        <v>77.235231199091203</v>
      </c>
      <c r="L49" s="187">
        <v>75.7</v>
      </c>
    </row>
    <row r="50" spans="9:12" ht="21.95" customHeight="1" x14ac:dyDescent="0.5">
      <c r="I50" s="189" t="s">
        <v>105</v>
      </c>
      <c r="J50" s="190" t="s">
        <v>75</v>
      </c>
      <c r="K50" s="191">
        <v>75.349458357113505</v>
      </c>
      <c r="L50" s="192">
        <v>75.7</v>
      </c>
    </row>
    <row r="51" spans="9:12" ht="21.95" customHeight="1" x14ac:dyDescent="0.5">
      <c r="I51" s="184" t="s">
        <v>105</v>
      </c>
      <c r="J51" s="185" t="s">
        <v>76</v>
      </c>
      <c r="K51" s="186">
        <v>72.831491090316504</v>
      </c>
      <c r="L51" s="187">
        <v>75.7</v>
      </c>
    </row>
    <row r="52" spans="9:12" ht="21.95" customHeight="1" x14ac:dyDescent="0.5">
      <c r="I52" s="189" t="s">
        <v>105</v>
      </c>
      <c r="J52" s="190" t="s">
        <v>77</v>
      </c>
      <c r="K52" s="191">
        <v>77.477466526835002</v>
      </c>
      <c r="L52" s="192">
        <v>75.7</v>
      </c>
    </row>
    <row r="53" spans="9:12" ht="21.95" customHeight="1" x14ac:dyDescent="0.5">
      <c r="I53" s="184" t="s">
        <v>105</v>
      </c>
      <c r="J53" s="185" t="s">
        <v>78</v>
      </c>
      <c r="K53" s="186">
        <v>80.486862194689806</v>
      </c>
      <c r="L53" s="187">
        <v>75.7</v>
      </c>
    </row>
    <row r="54" spans="9:12" ht="21.95" customHeight="1" x14ac:dyDescent="0.5">
      <c r="I54" s="189" t="s">
        <v>105</v>
      </c>
      <c r="J54" s="190" t="s">
        <v>79</v>
      </c>
      <c r="K54" s="191">
        <v>75.948585799344201</v>
      </c>
      <c r="L54" s="192">
        <v>75.7</v>
      </c>
    </row>
    <row r="55" spans="9:12" ht="21.95" customHeight="1" x14ac:dyDescent="0.5">
      <c r="I55" s="184" t="s">
        <v>105</v>
      </c>
      <c r="J55" s="185" t="s">
        <v>80</v>
      </c>
      <c r="K55" s="186">
        <v>73.635098437028901</v>
      </c>
      <c r="L55" s="187">
        <v>75.7</v>
      </c>
    </row>
    <row r="56" spans="9:12" ht="21.95" customHeight="1" x14ac:dyDescent="0.5">
      <c r="I56" s="189" t="s">
        <v>105</v>
      </c>
      <c r="J56" s="190" t="s">
        <v>81</v>
      </c>
      <c r="K56" s="191">
        <v>73.508834271211896</v>
      </c>
      <c r="L56" s="192">
        <v>75.7</v>
      </c>
    </row>
    <row r="57" spans="9:12" ht="21.95" customHeight="1" x14ac:dyDescent="0.5">
      <c r="I57" s="184" t="s">
        <v>105</v>
      </c>
      <c r="J57" s="185" t="s">
        <v>83</v>
      </c>
      <c r="K57" s="186">
        <v>77.235844503615397</v>
      </c>
      <c r="L57" s="187">
        <v>75.7</v>
      </c>
    </row>
    <row r="58" spans="9:12" ht="21.95" customHeight="1" x14ac:dyDescent="0.5">
      <c r="I58" s="189" t="s">
        <v>105</v>
      </c>
      <c r="J58" s="190" t="s">
        <v>85</v>
      </c>
      <c r="K58" s="191">
        <v>74.221800783760699</v>
      </c>
      <c r="L58" s="192">
        <v>75.7</v>
      </c>
    </row>
    <row r="59" spans="9:12" ht="21.95" customHeight="1" x14ac:dyDescent="0.5">
      <c r="I59" s="184" t="s">
        <v>105</v>
      </c>
      <c r="J59" s="185" t="s">
        <v>87</v>
      </c>
      <c r="K59" s="186">
        <v>78.712405699280495</v>
      </c>
      <c r="L59" s="187">
        <v>75.7</v>
      </c>
    </row>
    <row r="60" spans="9:12" ht="21.95" customHeight="1" x14ac:dyDescent="0.5">
      <c r="I60" s="189" t="s">
        <v>105</v>
      </c>
      <c r="J60" s="190" t="s">
        <v>89</v>
      </c>
      <c r="K60" s="191">
        <v>76.018628420378604</v>
      </c>
      <c r="L60" s="192">
        <v>75.7</v>
      </c>
    </row>
    <row r="61" spans="9:12" ht="21.95" customHeight="1" x14ac:dyDescent="0.5">
      <c r="I61" s="184" t="s">
        <v>105</v>
      </c>
      <c r="J61" s="185" t="s">
        <v>91</v>
      </c>
      <c r="K61" s="186">
        <v>72.489528687708301</v>
      </c>
      <c r="L61" s="187">
        <v>75.7</v>
      </c>
    </row>
    <row r="62" spans="9:12" ht="21.95" customHeight="1" x14ac:dyDescent="0.5">
      <c r="I62" s="189" t="s">
        <v>105</v>
      </c>
      <c r="J62" s="190" t="s">
        <v>92</v>
      </c>
      <c r="K62" s="191">
        <v>76.091574505506102</v>
      </c>
      <c r="L62" s="192">
        <v>75.7</v>
      </c>
    </row>
    <row r="63" spans="9:12" ht="21.95" customHeight="1" x14ac:dyDescent="0.5">
      <c r="I63" s="184" t="s">
        <v>105</v>
      </c>
      <c r="J63" s="185" t="s">
        <v>93</v>
      </c>
      <c r="K63" s="186">
        <v>76.106123803339102</v>
      </c>
      <c r="L63" s="187">
        <v>75.7</v>
      </c>
    </row>
    <row r="64" spans="9:12" ht="21.95" customHeight="1" x14ac:dyDescent="0.5">
      <c r="I64" s="189" t="s">
        <v>105</v>
      </c>
      <c r="J64" s="190" t="s">
        <v>94</v>
      </c>
      <c r="K64" s="191">
        <v>71.598193400245094</v>
      </c>
      <c r="L64" s="192">
        <v>75.7</v>
      </c>
    </row>
    <row r="65" spans="9:12" ht="21.95" customHeight="1" x14ac:dyDescent="0.5">
      <c r="I65" s="184" t="s">
        <v>105</v>
      </c>
      <c r="J65" s="185" t="s">
        <v>95</v>
      </c>
      <c r="K65" s="186">
        <v>76.172509958359996</v>
      </c>
      <c r="L65" s="187">
        <v>75.7</v>
      </c>
    </row>
    <row r="66" spans="9:12" ht="21.95" customHeight="1" x14ac:dyDescent="0.5">
      <c r="I66" s="189" t="s">
        <v>105</v>
      </c>
      <c r="J66" s="190" t="s">
        <v>96</v>
      </c>
      <c r="K66" s="191">
        <v>80.744037749701604</v>
      </c>
      <c r="L66" s="192">
        <v>75.7</v>
      </c>
    </row>
    <row r="67" spans="9:12" ht="21.95" customHeight="1" x14ac:dyDescent="0.5">
      <c r="I67" s="184" t="s">
        <v>105</v>
      </c>
      <c r="J67" s="185" t="s">
        <v>97</v>
      </c>
      <c r="K67" s="186">
        <v>79.618318872501405</v>
      </c>
      <c r="L67" s="187">
        <v>75.7</v>
      </c>
    </row>
    <row r="68" spans="9:12" ht="21.95" customHeight="1" x14ac:dyDescent="0.5">
      <c r="I68" s="189" t="s">
        <v>105</v>
      </c>
      <c r="J68" s="190" t="s">
        <v>98</v>
      </c>
      <c r="K68" s="191">
        <v>78.982574333568195</v>
      </c>
      <c r="L68" s="192">
        <v>75.7</v>
      </c>
    </row>
    <row r="69" spans="9:12" ht="21.95" customHeight="1" x14ac:dyDescent="0.5">
      <c r="I69" s="184" t="s">
        <v>105</v>
      </c>
      <c r="J69" s="185" t="s">
        <v>99</v>
      </c>
      <c r="K69" s="186">
        <v>77.258719090548993</v>
      </c>
      <c r="L69" s="187">
        <v>75.7</v>
      </c>
    </row>
    <row r="70" spans="9:12" ht="21.95" customHeight="1" x14ac:dyDescent="0.5">
      <c r="I70" s="189" t="s">
        <v>105</v>
      </c>
      <c r="J70" s="190" t="s">
        <v>100</v>
      </c>
      <c r="K70" s="191">
        <v>73.074655642585796</v>
      </c>
      <c r="L70" s="192">
        <v>75.7</v>
      </c>
    </row>
    <row r="71" spans="9:12" ht="21.95" customHeight="1" x14ac:dyDescent="0.5">
      <c r="I71" s="184" t="s">
        <v>105</v>
      </c>
      <c r="J71" s="185" t="s">
        <v>101</v>
      </c>
      <c r="K71" s="186">
        <v>75.567198977576197</v>
      </c>
      <c r="L71" s="187">
        <v>75.7</v>
      </c>
    </row>
    <row r="72" spans="9:12" ht="21.95" customHeight="1" x14ac:dyDescent="0.5">
      <c r="I72" s="189" t="s">
        <v>105</v>
      </c>
      <c r="J72" s="190" t="s">
        <v>102</v>
      </c>
      <c r="K72" s="191">
        <v>73.937172156733197</v>
      </c>
      <c r="L72" s="192">
        <v>75.7</v>
      </c>
    </row>
    <row r="73" spans="9:12" ht="21.95" customHeight="1" x14ac:dyDescent="0.5">
      <c r="I73" s="184" t="s">
        <v>105</v>
      </c>
      <c r="J73" s="185" t="s">
        <v>103</v>
      </c>
      <c r="K73" s="186">
        <v>74.589858410651104</v>
      </c>
      <c r="L73" s="187">
        <v>75.7</v>
      </c>
    </row>
    <row r="74" spans="9:12" ht="21.95" customHeight="1" x14ac:dyDescent="0.5">
      <c r="I74" s="189" t="s">
        <v>105</v>
      </c>
      <c r="J74" s="190" t="s">
        <v>104</v>
      </c>
      <c r="K74" s="191">
        <v>75.700000016318199</v>
      </c>
      <c r="L74" s="192">
        <v>75.7</v>
      </c>
    </row>
    <row r="75" spans="9:12" ht="21.95" customHeight="1" x14ac:dyDescent="0.5">
      <c r="I75" s="184" t="s">
        <v>106</v>
      </c>
      <c r="J75" s="185" t="s">
        <v>66</v>
      </c>
      <c r="K75" s="186">
        <v>95.683650028030101</v>
      </c>
      <c r="L75" s="187">
        <v>92.4</v>
      </c>
    </row>
    <row r="76" spans="9:12" ht="21.95" customHeight="1" x14ac:dyDescent="0.5">
      <c r="I76" s="189" t="s">
        <v>106</v>
      </c>
      <c r="J76" s="190" t="s">
        <v>67</v>
      </c>
      <c r="K76" s="191">
        <v>94.963095510918293</v>
      </c>
      <c r="L76" s="192">
        <v>92.4</v>
      </c>
    </row>
    <row r="77" spans="9:12" ht="21.95" customHeight="1" x14ac:dyDescent="0.5">
      <c r="I77" s="184" t="s">
        <v>106</v>
      </c>
      <c r="J77" s="185" t="s">
        <v>68</v>
      </c>
      <c r="K77" s="186">
        <v>94.906386458553897</v>
      </c>
      <c r="L77" s="187">
        <v>92.4</v>
      </c>
    </row>
    <row r="78" spans="9:12" ht="21.95" customHeight="1" x14ac:dyDescent="0.5">
      <c r="I78" s="189" t="s">
        <v>106</v>
      </c>
      <c r="J78" s="190" t="s">
        <v>69</v>
      </c>
      <c r="K78" s="191">
        <v>87.265642665685604</v>
      </c>
      <c r="L78" s="192">
        <v>92.4</v>
      </c>
    </row>
    <row r="79" spans="9:12" ht="21.95" customHeight="1" x14ac:dyDescent="0.5">
      <c r="I79" s="184" t="s">
        <v>106</v>
      </c>
      <c r="J79" s="185" t="s">
        <v>70</v>
      </c>
      <c r="K79" s="186">
        <v>87.287076331800506</v>
      </c>
      <c r="L79" s="187">
        <v>92.4</v>
      </c>
    </row>
    <row r="80" spans="9:12" ht="21.95" customHeight="1" x14ac:dyDescent="0.5">
      <c r="I80" s="189" t="s">
        <v>106</v>
      </c>
      <c r="J80" s="190" t="s">
        <v>71</v>
      </c>
      <c r="K80" s="191">
        <v>86.782158345206099</v>
      </c>
      <c r="L80" s="192">
        <v>92.4</v>
      </c>
    </row>
    <row r="81" spans="9:12" ht="21.95" customHeight="1" x14ac:dyDescent="0.5">
      <c r="I81" s="184" t="s">
        <v>106</v>
      </c>
      <c r="J81" s="185" t="s">
        <v>72</v>
      </c>
      <c r="K81" s="186">
        <v>97.368791236483204</v>
      </c>
      <c r="L81" s="187">
        <v>92.4</v>
      </c>
    </row>
    <row r="82" spans="9:12" ht="21.95" customHeight="1" x14ac:dyDescent="0.5">
      <c r="I82" s="189" t="s">
        <v>106</v>
      </c>
      <c r="J82" s="190" t="s">
        <v>73</v>
      </c>
      <c r="K82" s="191">
        <v>91.516171309789598</v>
      </c>
      <c r="L82" s="192">
        <v>92.4</v>
      </c>
    </row>
    <row r="83" spans="9:12" ht="21.95" customHeight="1" x14ac:dyDescent="0.5">
      <c r="I83" s="184" t="s">
        <v>106</v>
      </c>
      <c r="J83" s="185" t="s">
        <v>74</v>
      </c>
      <c r="K83" s="186">
        <v>92.428543499043798</v>
      </c>
      <c r="L83" s="187">
        <v>92.4</v>
      </c>
    </row>
    <row r="84" spans="9:12" ht="21.95" customHeight="1" x14ac:dyDescent="0.5">
      <c r="I84" s="189" t="s">
        <v>106</v>
      </c>
      <c r="J84" s="190" t="s">
        <v>75</v>
      </c>
      <c r="K84" s="191">
        <v>90.401426558665904</v>
      </c>
      <c r="L84" s="192">
        <v>92.4</v>
      </c>
    </row>
    <row r="85" spans="9:12" ht="21.95" customHeight="1" x14ac:dyDescent="0.5">
      <c r="I85" s="184" t="s">
        <v>106</v>
      </c>
      <c r="J85" s="185" t="s">
        <v>76</v>
      </c>
      <c r="K85" s="186">
        <v>86.103814297688103</v>
      </c>
      <c r="L85" s="187">
        <v>92.4</v>
      </c>
    </row>
    <row r="86" spans="9:12" ht="21.95" customHeight="1" x14ac:dyDescent="0.5">
      <c r="I86" s="189" t="s">
        <v>106</v>
      </c>
      <c r="J86" s="190" t="s">
        <v>77</v>
      </c>
      <c r="K86" s="191">
        <v>93.404529927977094</v>
      </c>
      <c r="L86" s="192">
        <v>92.4</v>
      </c>
    </row>
    <row r="87" spans="9:12" ht="21.95" customHeight="1" x14ac:dyDescent="0.5">
      <c r="I87" s="184" t="s">
        <v>106</v>
      </c>
      <c r="J87" s="185" t="s">
        <v>78</v>
      </c>
      <c r="K87" s="186">
        <v>96.494412809410207</v>
      </c>
      <c r="L87" s="187">
        <v>92.4</v>
      </c>
    </row>
    <row r="88" spans="9:12" ht="21.95" customHeight="1" x14ac:dyDescent="0.5">
      <c r="I88" s="189" t="s">
        <v>106</v>
      </c>
      <c r="J88" s="190" t="s">
        <v>79</v>
      </c>
      <c r="K88" s="191">
        <v>90.080032172996695</v>
      </c>
      <c r="L88" s="192">
        <v>92.4</v>
      </c>
    </row>
    <row r="89" spans="9:12" ht="21.95" customHeight="1" x14ac:dyDescent="0.5">
      <c r="I89" s="184" t="s">
        <v>106</v>
      </c>
      <c r="J89" s="185" t="s">
        <v>80</v>
      </c>
      <c r="K89" s="186">
        <v>86.875188926048693</v>
      </c>
      <c r="L89" s="187">
        <v>92.4</v>
      </c>
    </row>
    <row r="90" spans="9:12" ht="21.95" customHeight="1" x14ac:dyDescent="0.5">
      <c r="I90" s="189" t="s">
        <v>106</v>
      </c>
      <c r="J90" s="190" t="s">
        <v>81</v>
      </c>
      <c r="K90" s="191">
        <v>88.045339294352701</v>
      </c>
      <c r="L90" s="192">
        <v>92.4</v>
      </c>
    </row>
    <row r="91" spans="9:12" ht="21.95" customHeight="1" x14ac:dyDescent="0.5">
      <c r="I91" s="184" t="s">
        <v>106</v>
      </c>
      <c r="J91" s="185" t="s">
        <v>83</v>
      </c>
      <c r="K91" s="186">
        <v>91.868381225732605</v>
      </c>
      <c r="L91" s="187">
        <v>92.4</v>
      </c>
    </row>
    <row r="92" spans="9:12" ht="21.95" customHeight="1" x14ac:dyDescent="0.5">
      <c r="I92" s="189" t="s">
        <v>106</v>
      </c>
      <c r="J92" s="190" t="s">
        <v>85</v>
      </c>
      <c r="K92" s="191">
        <v>89.253547051774405</v>
      </c>
      <c r="L92" s="192">
        <v>92.4</v>
      </c>
    </row>
    <row r="93" spans="9:12" ht="21.95" customHeight="1" x14ac:dyDescent="0.5">
      <c r="I93" s="184" t="s">
        <v>106</v>
      </c>
      <c r="J93" s="185" t="s">
        <v>87</v>
      </c>
      <c r="K93" s="186">
        <v>93.772694195753701</v>
      </c>
      <c r="L93" s="187">
        <v>92.4</v>
      </c>
    </row>
    <row r="94" spans="9:12" ht="21.95" customHeight="1" x14ac:dyDescent="0.5">
      <c r="I94" s="189" t="s">
        <v>106</v>
      </c>
      <c r="J94" s="190" t="s">
        <v>89</v>
      </c>
      <c r="K94" s="191">
        <v>90.6769099142481</v>
      </c>
      <c r="L94" s="192">
        <v>92.4</v>
      </c>
    </row>
    <row r="95" spans="9:12" ht="21.95" customHeight="1" x14ac:dyDescent="0.5">
      <c r="I95" s="184" t="s">
        <v>106</v>
      </c>
      <c r="J95" s="185" t="s">
        <v>91</v>
      </c>
      <c r="K95" s="186">
        <v>86.531218745249006</v>
      </c>
      <c r="L95" s="187">
        <v>92.4</v>
      </c>
    </row>
    <row r="96" spans="9:12" ht="21.95" customHeight="1" x14ac:dyDescent="0.5">
      <c r="I96" s="189" t="s">
        <v>106</v>
      </c>
      <c r="J96" s="190" t="s">
        <v>92</v>
      </c>
      <c r="K96" s="191">
        <v>90.161363638049906</v>
      </c>
      <c r="L96" s="192">
        <v>92.4</v>
      </c>
    </row>
    <row r="97" spans="9:12" ht="21.95" customHeight="1" x14ac:dyDescent="0.5">
      <c r="I97" s="184" t="s">
        <v>106</v>
      </c>
      <c r="J97" s="185" t="s">
        <v>93</v>
      </c>
      <c r="K97" s="186">
        <v>90.319055879507204</v>
      </c>
      <c r="L97" s="187">
        <v>92.4</v>
      </c>
    </row>
    <row r="98" spans="9:12" ht="21.95" customHeight="1" x14ac:dyDescent="0.5">
      <c r="I98" s="189" t="s">
        <v>106</v>
      </c>
      <c r="J98" s="190" t="s">
        <v>94</v>
      </c>
      <c r="K98" s="191">
        <v>87.959818199570094</v>
      </c>
      <c r="L98" s="192">
        <v>92.4</v>
      </c>
    </row>
    <row r="99" spans="9:12" ht="21.95" customHeight="1" x14ac:dyDescent="0.5">
      <c r="I99" s="184" t="s">
        <v>106</v>
      </c>
      <c r="J99" s="185" t="s">
        <v>95</v>
      </c>
      <c r="K99" s="186">
        <v>90.974925545067606</v>
      </c>
      <c r="L99" s="187">
        <v>92.4</v>
      </c>
    </row>
    <row r="100" spans="9:12" ht="21.95" customHeight="1" x14ac:dyDescent="0.5">
      <c r="I100" s="189" t="s">
        <v>106</v>
      </c>
      <c r="J100" s="190" t="s">
        <v>96</v>
      </c>
      <c r="K100" s="191">
        <v>97.606557100213905</v>
      </c>
      <c r="L100" s="192">
        <v>92.4</v>
      </c>
    </row>
    <row r="101" spans="9:12" ht="21.95" customHeight="1" x14ac:dyDescent="0.5">
      <c r="I101" s="184" t="s">
        <v>106</v>
      </c>
      <c r="J101" s="185" t="s">
        <v>97</v>
      </c>
      <c r="K101" s="186">
        <v>96.204000587591693</v>
      </c>
      <c r="L101" s="187">
        <v>92.4</v>
      </c>
    </row>
    <row r="102" spans="9:12" ht="21.95" customHeight="1" x14ac:dyDescent="0.5">
      <c r="I102" s="189" t="s">
        <v>106</v>
      </c>
      <c r="J102" s="190" t="s">
        <v>98</v>
      </c>
      <c r="K102" s="191">
        <v>94.798241393712203</v>
      </c>
      <c r="L102" s="192">
        <v>92.4</v>
      </c>
    </row>
    <row r="103" spans="9:12" ht="21.95" customHeight="1" x14ac:dyDescent="0.5">
      <c r="I103" s="184" t="s">
        <v>106</v>
      </c>
      <c r="J103" s="185" t="s">
        <v>99</v>
      </c>
      <c r="K103" s="186">
        <v>92.777539632176598</v>
      </c>
      <c r="L103" s="187">
        <v>92.4</v>
      </c>
    </row>
    <row r="104" spans="9:12" ht="21.95" customHeight="1" x14ac:dyDescent="0.5">
      <c r="I104" s="189" t="s">
        <v>106</v>
      </c>
      <c r="J104" s="190" t="s">
        <v>100</v>
      </c>
      <c r="K104" s="191">
        <v>85.903534599675496</v>
      </c>
      <c r="L104" s="192">
        <v>92.4</v>
      </c>
    </row>
    <row r="105" spans="9:12" ht="21.95" customHeight="1" x14ac:dyDescent="0.5">
      <c r="I105" s="184" t="s">
        <v>106</v>
      </c>
      <c r="J105" s="185" t="s">
        <v>101</v>
      </c>
      <c r="K105" s="186">
        <v>89.511248084196396</v>
      </c>
      <c r="L105" s="187">
        <v>92.4</v>
      </c>
    </row>
    <row r="106" spans="9:12" ht="21.95" customHeight="1" x14ac:dyDescent="0.5">
      <c r="I106" s="189" t="s">
        <v>106</v>
      </c>
      <c r="J106" s="190" t="s">
        <v>102</v>
      </c>
      <c r="K106" s="191">
        <v>88.135481049107995</v>
      </c>
      <c r="L106" s="192">
        <v>92.4</v>
      </c>
    </row>
    <row r="107" spans="9:12" ht="21.95" customHeight="1" x14ac:dyDescent="0.5">
      <c r="I107" s="184" t="s">
        <v>106</v>
      </c>
      <c r="J107" s="185" t="s">
        <v>103</v>
      </c>
      <c r="K107" s="186">
        <v>88.690071387015905</v>
      </c>
      <c r="L107" s="187">
        <v>92.4</v>
      </c>
    </row>
    <row r="108" spans="9:12" ht="21.95" customHeight="1" x14ac:dyDescent="0.5">
      <c r="I108" s="194" t="s">
        <v>106</v>
      </c>
      <c r="J108" s="195" t="s">
        <v>104</v>
      </c>
      <c r="K108" s="196">
        <v>92.399999969280103</v>
      </c>
      <c r="L108" s="197">
        <v>92.4</v>
      </c>
    </row>
  </sheetData>
  <mergeCells count="2">
    <mergeCell ref="D1:K1"/>
    <mergeCell ref="A3:B3"/>
  </mergeCells>
  <hyperlinks>
    <hyperlink ref="A3" location="Contents!A1" display="Return to: Main Menu" xr:uid="{18C848A5-CF40-4C47-913C-254FC920F09E}"/>
  </hyperlinks>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F2F99-970B-48C3-BF3D-6C6C8E80F2E0}">
  <sheetPr>
    <tabColor theme="5" tint="-0.249977111117893"/>
  </sheetPr>
  <dimension ref="A1:O13"/>
  <sheetViews>
    <sheetView showGridLines="0" zoomScale="70" zoomScaleNormal="70" workbookViewId="0">
      <selection activeCell="G20" sqref="G20"/>
    </sheetView>
  </sheetViews>
  <sheetFormatPr defaultColWidth="9" defaultRowHeight="21" x14ac:dyDescent="1.3"/>
  <cols>
    <col min="1" max="1" width="9" style="1"/>
    <col min="2" max="2" width="9.29296875" style="1" bestFit="1" customWidth="1"/>
    <col min="3" max="3" width="47.1171875" style="1" customWidth="1"/>
    <col min="4" max="4" width="18.87890625" style="1" bestFit="1" customWidth="1"/>
    <col min="5" max="5" width="15.29296875" style="1" bestFit="1" customWidth="1"/>
    <col min="6" max="6" width="24.41015625" style="1" bestFit="1" customWidth="1"/>
    <col min="7" max="7" width="22.87890625" style="1" bestFit="1" customWidth="1"/>
    <col min="8" max="8" width="18.1171875" style="1" customWidth="1"/>
    <col min="9" max="9" width="12.1171875" style="1" customWidth="1"/>
    <col min="10" max="10" width="13.1171875" style="1" customWidth="1"/>
    <col min="11" max="11" width="10.87890625" style="1" customWidth="1"/>
    <col min="12" max="12" width="11.703125" style="1" customWidth="1"/>
    <col min="13" max="13" width="12.1171875" style="1" customWidth="1"/>
    <col min="14" max="14" width="11.703125" style="1" customWidth="1"/>
    <col min="15" max="15" width="12" style="1" customWidth="1"/>
    <col min="16" max="16384" width="9" style="1"/>
  </cols>
  <sheetData>
    <row r="1" spans="1:15" s="29" customFormat="1" ht="84.45" customHeight="1" thickBot="1" x14ac:dyDescent="1.5">
      <c r="A1" s="30"/>
      <c r="B1" s="30"/>
      <c r="C1" s="30"/>
      <c r="D1" s="210"/>
      <c r="E1" s="210"/>
      <c r="F1" s="210"/>
      <c r="G1" s="210"/>
      <c r="H1" s="210"/>
      <c r="I1" s="210"/>
      <c r="J1" s="210"/>
      <c r="K1" s="210"/>
    </row>
    <row r="2" spans="1:15" s="33" customFormat="1" ht="23.7" thickBot="1" x14ac:dyDescent="1.5">
      <c r="A2" s="32"/>
    </row>
    <row r="3" spans="1:15" customFormat="1" ht="14.35" x14ac:dyDescent="0.5">
      <c r="A3" s="221" t="s">
        <v>28</v>
      </c>
      <c r="B3" s="222"/>
      <c r="C3" s="222"/>
    </row>
    <row r="4" spans="1:15" ht="34.35" x14ac:dyDescent="2.1">
      <c r="A4" s="44" t="s">
        <v>107</v>
      </c>
      <c r="H4" s="2"/>
    </row>
    <row r="5" spans="1:15" ht="34.700000000000003" thickBot="1" x14ac:dyDescent="2.15">
      <c r="H5" s="2"/>
    </row>
    <row r="6" spans="1:15" ht="21.35" thickBot="1" x14ac:dyDescent="1.35">
      <c r="B6" s="39" t="s">
        <v>108</v>
      </c>
      <c r="C6" s="39" t="s">
        <v>109</v>
      </c>
      <c r="D6" s="39" t="s">
        <v>110</v>
      </c>
      <c r="E6" s="39" t="s">
        <v>111</v>
      </c>
      <c r="F6" s="39" t="s">
        <v>112</v>
      </c>
      <c r="I6" s="223" t="s">
        <v>108</v>
      </c>
      <c r="J6" s="225" t="s">
        <v>113</v>
      </c>
      <c r="K6" s="226"/>
      <c r="L6" s="227"/>
      <c r="M6" s="225" t="s">
        <v>114</v>
      </c>
      <c r="N6" s="226"/>
      <c r="O6" s="227"/>
    </row>
    <row r="7" spans="1:15" ht="60" customHeight="1" x14ac:dyDescent="1.3">
      <c r="B7" s="50">
        <v>1</v>
      </c>
      <c r="C7" s="168" t="s">
        <v>115</v>
      </c>
      <c r="D7" s="164" t="str">
        <f>HYPERLINK("#P1.Capacity_Data!A1","P1.Capacity_Data")</f>
        <v>P1.Capacity_Data</v>
      </c>
      <c r="E7" s="164" t="str">
        <f>HYPERLINK("#Portfolio_1!A1","Portfolio 1")</f>
        <v>Portfolio 1</v>
      </c>
      <c r="F7" s="165" t="str">
        <f>HYPERLINK("#P1.Adequacy_Results!A1","P1.Adequacy_Results")</f>
        <v>P1.Adequacy_Results</v>
      </c>
      <c r="I7" s="224"/>
      <c r="J7" s="43" t="s">
        <v>65</v>
      </c>
      <c r="K7" s="43" t="s">
        <v>105</v>
      </c>
      <c r="L7" s="43" t="s">
        <v>106</v>
      </c>
      <c r="M7" s="43" t="s">
        <v>65</v>
      </c>
      <c r="N7" s="43" t="s">
        <v>105</v>
      </c>
      <c r="O7" s="43" t="s">
        <v>106</v>
      </c>
    </row>
    <row r="8" spans="1:15" ht="60" customHeight="1" x14ac:dyDescent="1.3">
      <c r="B8" s="50">
        <v>2</v>
      </c>
      <c r="C8" s="168" t="s">
        <v>116</v>
      </c>
      <c r="D8" s="164" t="str">
        <f>HYPERLINK("#P2.Capacity_Data!A1","P2.Capacity_Data")</f>
        <v>P2.Capacity_Data</v>
      </c>
      <c r="E8" s="164" t="str">
        <f>HYPERLINK("#Portfolio_2!A1","Portfolio 2")</f>
        <v>Portfolio 2</v>
      </c>
      <c r="F8" s="165" t="str">
        <f>HYPERLINK("#P2.Adequacy_Results!A1","P2.Adequacy_Results")</f>
        <v>P2.Adequacy_Results</v>
      </c>
      <c r="I8" s="45">
        <v>1</v>
      </c>
      <c r="J8" s="12">
        <v>0.26</v>
      </c>
      <c r="K8" s="12">
        <v>0.23</v>
      </c>
      <c r="L8" s="12">
        <v>0.18</v>
      </c>
      <c r="M8" s="12">
        <v>2.13</v>
      </c>
      <c r="N8" s="12">
        <v>1.68</v>
      </c>
      <c r="O8" s="46">
        <v>1.79</v>
      </c>
    </row>
    <row r="9" spans="1:15" ht="60" customHeight="1" x14ac:dyDescent="1.3">
      <c r="B9" s="50">
        <v>3</v>
      </c>
      <c r="C9" s="168" t="s">
        <v>117</v>
      </c>
      <c r="D9" s="164" t="str">
        <f>HYPERLINK("#P3.Capacity_Data!A1","P3.Capacity_Data")</f>
        <v>P3.Capacity_Data</v>
      </c>
      <c r="E9" s="164" t="str">
        <f>HYPERLINK("#Portfolio_3!A1","Portfolio 3")</f>
        <v>Portfolio 3</v>
      </c>
      <c r="F9" s="165" t="str">
        <f>HYPERLINK("#P3.Adequacy_Results!A1","P3.Adequacy_Results")</f>
        <v>P3.Adequacy_Results</v>
      </c>
      <c r="I9" s="45">
        <v>2</v>
      </c>
      <c r="J9" s="12">
        <v>0.26</v>
      </c>
      <c r="K9" s="12">
        <v>0.22</v>
      </c>
      <c r="L9" s="12">
        <v>0.24</v>
      </c>
      <c r="M9" s="12">
        <v>2.13</v>
      </c>
      <c r="N9" s="12">
        <v>2.0099999999999998</v>
      </c>
      <c r="O9" s="46">
        <v>2.81</v>
      </c>
    </row>
    <row r="10" spans="1:15" ht="60" customHeight="1" x14ac:dyDescent="1.3">
      <c r="B10" s="50">
        <v>4</v>
      </c>
      <c r="C10" s="168" t="s">
        <v>118</v>
      </c>
      <c r="D10" s="164" t="str">
        <f>HYPERLINK("#P4.Capacity_Data!A1","P4.Capacity_Data")</f>
        <v>P4.Capacity_Data</v>
      </c>
      <c r="E10" s="164" t="str">
        <f>HYPERLINK("#Portfolio_4!A1","Portfolio 4")</f>
        <v>Portfolio 4</v>
      </c>
      <c r="F10" s="165" t="str">
        <f>HYPERLINK("#P4.Adequacy_Results!A1","P4.Adequacy_Results")</f>
        <v>P4.Adequacy_Results</v>
      </c>
      <c r="I10" s="45">
        <v>3</v>
      </c>
      <c r="J10" s="12">
        <v>0.26</v>
      </c>
      <c r="K10" s="12">
        <v>0.17</v>
      </c>
      <c r="L10" s="12">
        <v>0.23</v>
      </c>
      <c r="M10" s="12">
        <v>2.13</v>
      </c>
      <c r="N10" s="12">
        <v>1.23</v>
      </c>
      <c r="O10" s="46">
        <v>2.2200000000000002</v>
      </c>
    </row>
    <row r="11" spans="1:15" ht="60" customHeight="1" x14ac:dyDescent="1.3">
      <c r="B11" s="50">
        <v>5</v>
      </c>
      <c r="C11" s="168" t="s">
        <v>119</v>
      </c>
      <c r="D11" s="164" t="str">
        <f>HYPERLINK("#P5.Capacity_Data!A1","P5.Capacity_Data")</f>
        <v>P5.Capacity_Data</v>
      </c>
      <c r="E11" s="164" t="str">
        <f>HYPERLINK("#Portfolio_5!A1","Portfolio 5")</f>
        <v>Portfolio 5</v>
      </c>
      <c r="F11" s="165" t="str">
        <f>HYPERLINK("#P5.Adequacy_Results!A1","P5.Adequacy_Results")</f>
        <v>P5.Adequacy_Results</v>
      </c>
      <c r="I11" s="45">
        <v>4</v>
      </c>
      <c r="J11" s="12">
        <v>0.26</v>
      </c>
      <c r="K11" s="12">
        <v>0.14000000000000001</v>
      </c>
      <c r="L11" s="12">
        <v>0.22</v>
      </c>
      <c r="M11" s="12">
        <v>2.13</v>
      </c>
      <c r="N11" s="12">
        <v>1.1100000000000001</v>
      </c>
      <c r="O11" s="46">
        <v>2.56</v>
      </c>
    </row>
    <row r="12" spans="1:15" ht="60" customHeight="1" x14ac:dyDescent="1.3">
      <c r="B12" s="52">
        <v>6</v>
      </c>
      <c r="C12" s="169" t="s">
        <v>120</v>
      </c>
      <c r="D12" s="166" t="str">
        <f>HYPERLINK("#P6.Capacity_Data!A1","P6.Capacity_Data")</f>
        <v>P6.Capacity_Data</v>
      </c>
      <c r="E12" s="166" t="str">
        <f>HYPERLINK("#Portfolio_6!A1","Portfolio 6")</f>
        <v>Portfolio 6</v>
      </c>
      <c r="F12" s="167" t="str">
        <f>HYPERLINK("#P6.Adequacy_Results!A1","P6.Adequacy_Results")</f>
        <v>P6.Adequacy_Results</v>
      </c>
      <c r="I12" s="45">
        <v>5</v>
      </c>
      <c r="J12" s="12">
        <v>0.26</v>
      </c>
      <c r="K12" s="12">
        <v>0.19</v>
      </c>
      <c r="L12" s="12">
        <v>0.18</v>
      </c>
      <c r="M12" s="12">
        <v>2.13</v>
      </c>
      <c r="N12" s="149">
        <v>1.7</v>
      </c>
      <c r="O12" s="46">
        <v>2.35</v>
      </c>
    </row>
    <row r="13" spans="1:15" ht="60" customHeight="1" thickBot="1" x14ac:dyDescent="1.35">
      <c r="I13" s="47">
        <v>6</v>
      </c>
      <c r="J13" s="48">
        <v>0.26</v>
      </c>
      <c r="K13" s="150">
        <v>0.2</v>
      </c>
      <c r="L13" s="150">
        <v>0.2</v>
      </c>
      <c r="M13" s="48">
        <v>2.13</v>
      </c>
      <c r="N13" s="48">
        <v>1.51</v>
      </c>
      <c r="O13" s="49">
        <v>2.23</v>
      </c>
    </row>
  </sheetData>
  <mergeCells count="5">
    <mergeCell ref="A3:C3"/>
    <mergeCell ref="I6:I7"/>
    <mergeCell ref="J6:L6"/>
    <mergeCell ref="M6:O6"/>
    <mergeCell ref="D1:K1"/>
  </mergeCells>
  <phoneticPr fontId="7" type="noConversion"/>
  <hyperlinks>
    <hyperlink ref="A3" location="Contents!A1" display="Return to: Main Menu" xr:uid="{77ECBBCF-5F1E-42C7-BFA0-3A9EFDD9BE62}"/>
  </hyperlinks>
  <pageMargins left="0.7" right="0.7" top="0.75" bottom="0.75" header="0.3" footer="0.3"/>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5F7A3-6ADB-49B1-AB8C-B5F21AFAEAB3}">
  <sheetPr>
    <tabColor theme="5"/>
  </sheetPr>
  <dimension ref="A1:K9"/>
  <sheetViews>
    <sheetView showGridLines="0" workbookViewId="0">
      <selection activeCell="F14" sqref="F14"/>
    </sheetView>
  </sheetViews>
  <sheetFormatPr defaultColWidth="9" defaultRowHeight="21" x14ac:dyDescent="1.3"/>
  <cols>
    <col min="1" max="1" width="9" style="1"/>
    <col min="2" max="2" width="8.703125" style="1" bestFit="1" customWidth="1"/>
    <col min="3" max="3" width="20.41015625" style="1" customWidth="1"/>
    <col min="4" max="4" width="22.1171875" style="1" customWidth="1"/>
    <col min="5" max="5" width="9" style="1"/>
    <col min="6" max="6" width="31.41015625" style="1" customWidth="1"/>
    <col min="7" max="7" width="9" style="1"/>
    <col min="8" max="8" width="24.87890625" style="1" customWidth="1"/>
    <col min="9" max="9" width="9" style="1"/>
    <col min="10" max="10" width="9.1171875" style="1" customWidth="1"/>
    <col min="11" max="11" width="52.5859375" style="1" customWidth="1"/>
    <col min="12" max="16384" width="9" style="1"/>
  </cols>
  <sheetData>
    <row r="1" spans="1:11" s="29" customFormat="1" ht="84.45" customHeight="1" thickBot="1" x14ac:dyDescent="1.5">
      <c r="A1" s="30"/>
      <c r="B1" s="30"/>
      <c r="C1" s="30"/>
      <c r="D1" s="210"/>
      <c r="E1" s="210"/>
      <c r="F1" s="210"/>
      <c r="G1" s="210"/>
      <c r="H1" s="210"/>
      <c r="I1" s="210"/>
      <c r="J1" s="210"/>
      <c r="K1" s="210"/>
    </row>
    <row r="2" spans="1:11" s="33" customFormat="1" ht="23.7" thickBot="1" x14ac:dyDescent="1.5">
      <c r="A2" s="32"/>
    </row>
    <row r="3" spans="1:11" s="31" customFormat="1" ht="23.35" x14ac:dyDescent="1.45">
      <c r="A3" s="221" t="s">
        <v>28</v>
      </c>
      <c r="B3" s="222"/>
      <c r="C3" s="222"/>
    </row>
    <row r="4" spans="1:11" ht="34.35" x14ac:dyDescent="2.1">
      <c r="A4" s="44" t="s">
        <v>121</v>
      </c>
    </row>
    <row r="6" spans="1:11" s="3" customFormat="1" ht="33.450000000000003" customHeight="1" x14ac:dyDescent="0.5">
      <c r="B6" s="63" t="s">
        <v>122</v>
      </c>
      <c r="C6" s="63" t="s">
        <v>123</v>
      </c>
      <c r="D6" s="63" t="s">
        <v>114</v>
      </c>
    </row>
    <row r="7" spans="1:11" ht="21.95" customHeight="1" x14ac:dyDescent="1.3">
      <c r="B7" s="96" t="s">
        <v>65</v>
      </c>
      <c r="C7" s="96">
        <v>0.26</v>
      </c>
      <c r="D7" s="96">
        <v>2.13</v>
      </c>
    </row>
    <row r="8" spans="1:11" ht="21.95" customHeight="1" x14ac:dyDescent="1.3">
      <c r="B8" s="96" t="s">
        <v>105</v>
      </c>
      <c r="C8" s="96">
        <v>0.23</v>
      </c>
      <c r="D8" s="96">
        <v>1.68</v>
      </c>
    </row>
    <row r="9" spans="1:11" ht="21.95" customHeight="1" x14ac:dyDescent="1.3">
      <c r="B9" s="96" t="s">
        <v>106</v>
      </c>
      <c r="C9" s="96">
        <v>0.18</v>
      </c>
      <c r="D9" s="96">
        <v>1.79</v>
      </c>
    </row>
  </sheetData>
  <mergeCells count="2">
    <mergeCell ref="D1:K1"/>
    <mergeCell ref="A3:C3"/>
  </mergeCells>
  <hyperlinks>
    <hyperlink ref="A3" location="Contents!A1" display="Return to: Main Menu" xr:uid="{FE4DC2B5-1E4B-47C4-8C13-2D4B4985AD68}"/>
  </hyperlinks>
  <pageMargins left="0.7" right="0.7" top="0.75" bottom="0.75" header="0.3" footer="0.3"/>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521FC-7459-4ECB-8012-5A7C1C436A52}">
  <sheetPr>
    <tabColor theme="5" tint="0.39997558519241921"/>
  </sheetPr>
  <dimension ref="A1:N28"/>
  <sheetViews>
    <sheetView showGridLines="0" zoomScaleNormal="100" workbookViewId="0"/>
  </sheetViews>
  <sheetFormatPr defaultColWidth="9" defaultRowHeight="21" x14ac:dyDescent="1.3"/>
  <cols>
    <col min="1" max="1" width="42.1171875" style="1" bestFit="1" customWidth="1"/>
    <col min="2" max="2" width="29.29296875" style="1" customWidth="1"/>
    <col min="3" max="4" width="13.1171875" style="1" customWidth="1"/>
    <col min="5" max="5" width="13.29296875" style="1" customWidth="1"/>
    <col min="6" max="7" width="9" style="1"/>
    <col min="8" max="10" width="9" style="1" customWidth="1"/>
    <col min="11" max="11" width="49.41015625" style="1" customWidth="1"/>
    <col min="12" max="12" width="15.703125" style="1" bestFit="1" customWidth="1"/>
    <col min="13" max="13" width="16.1171875" style="1" bestFit="1" customWidth="1"/>
    <col min="14" max="14" width="16" style="1" bestFit="1" customWidth="1"/>
    <col min="15" max="16384" width="9" style="1"/>
  </cols>
  <sheetData>
    <row r="1" spans="1:14" s="29" customFormat="1" ht="84.45" customHeight="1" thickBot="1" x14ac:dyDescent="1.5">
      <c r="A1" s="30"/>
      <c r="B1" s="30"/>
      <c r="C1" s="30"/>
      <c r="D1" s="210"/>
      <c r="E1" s="210"/>
      <c r="F1" s="210"/>
      <c r="G1" s="210"/>
      <c r="H1" s="210"/>
      <c r="I1" s="210"/>
      <c r="J1" s="210"/>
      <c r="K1" s="210"/>
    </row>
    <row r="2" spans="1:14" s="33" customFormat="1" ht="23.7" thickBot="1" x14ac:dyDescent="1.5">
      <c r="A2" s="32"/>
    </row>
    <row r="3" spans="1:14" s="31" customFormat="1" ht="23.35" x14ac:dyDescent="1.45">
      <c r="A3" s="221" t="s">
        <v>28</v>
      </c>
      <c r="B3" s="222"/>
      <c r="C3" s="222"/>
    </row>
    <row r="4" spans="1:14" ht="34.35" x14ac:dyDescent="2.1">
      <c r="A4" s="44" t="s">
        <v>124</v>
      </c>
    </row>
    <row r="5" spans="1:14" ht="34.35" x14ac:dyDescent="2.1">
      <c r="A5" s="2"/>
    </row>
    <row r="6" spans="1:14" x14ac:dyDescent="1.3">
      <c r="K6" s="171" t="s">
        <v>34</v>
      </c>
      <c r="L6" s="172" t="s">
        <v>35</v>
      </c>
      <c r="M6" s="172" t="s">
        <v>125</v>
      </c>
      <c r="N6" s="173" t="s">
        <v>37</v>
      </c>
    </row>
    <row r="7" spans="1:14" ht="21.95" customHeight="1" x14ac:dyDescent="1.3">
      <c r="K7" s="107" t="s">
        <v>38</v>
      </c>
      <c r="L7" s="174">
        <v>43.1</v>
      </c>
      <c r="M7" s="174">
        <v>60.3</v>
      </c>
      <c r="N7" s="175">
        <v>77.599999999999994</v>
      </c>
    </row>
    <row r="8" spans="1:14" ht="21.95" customHeight="1" x14ac:dyDescent="1.3">
      <c r="K8" s="107" t="s">
        <v>39</v>
      </c>
      <c r="L8" s="174">
        <v>27.3</v>
      </c>
      <c r="M8" s="174">
        <v>31.2</v>
      </c>
      <c r="N8" s="175">
        <v>35.5</v>
      </c>
    </row>
    <row r="9" spans="1:14" ht="21.95" customHeight="1" x14ac:dyDescent="1.3">
      <c r="K9" s="107" t="s">
        <v>40</v>
      </c>
      <c r="L9" s="174">
        <v>47.4</v>
      </c>
      <c r="M9" s="174">
        <v>63.8</v>
      </c>
      <c r="N9" s="175">
        <v>80.2</v>
      </c>
    </row>
    <row r="10" spans="1:14" ht="21.95" customHeight="1" x14ac:dyDescent="1.3">
      <c r="K10" s="107" t="s">
        <v>41</v>
      </c>
      <c r="L10" s="174">
        <v>5.5</v>
      </c>
      <c r="M10" s="174">
        <v>5.2</v>
      </c>
      <c r="N10" s="175">
        <v>6.8</v>
      </c>
    </row>
    <row r="11" spans="1:14" ht="21.95" customHeight="1" x14ac:dyDescent="1.3">
      <c r="K11" s="107" t="s">
        <v>42</v>
      </c>
      <c r="L11" s="174">
        <v>4.0999999999999996</v>
      </c>
      <c r="M11" s="174">
        <v>5.8</v>
      </c>
      <c r="N11" s="175">
        <v>15.1</v>
      </c>
    </row>
    <row r="12" spans="1:14" ht="21.95" customHeight="1" x14ac:dyDescent="1.3">
      <c r="K12" s="107" t="s">
        <v>43</v>
      </c>
      <c r="L12" s="174">
        <v>3.8</v>
      </c>
      <c r="M12" s="174">
        <v>2.8</v>
      </c>
      <c r="N12" s="175">
        <v>2.2999999999999998</v>
      </c>
    </row>
    <row r="13" spans="1:14" ht="21.95" customHeight="1" x14ac:dyDescent="1.3">
      <c r="K13" s="107" t="s">
        <v>44</v>
      </c>
      <c r="L13" s="174">
        <v>0.9</v>
      </c>
      <c r="M13" s="174">
        <v>3.9</v>
      </c>
      <c r="N13" s="175">
        <v>6.9</v>
      </c>
    </row>
    <row r="14" spans="1:14" ht="21.95" customHeight="1" x14ac:dyDescent="1.3">
      <c r="K14" s="107" t="s">
        <v>45</v>
      </c>
      <c r="L14" s="174">
        <v>35</v>
      </c>
      <c r="M14" s="174">
        <v>27.2</v>
      </c>
      <c r="N14" s="175">
        <v>10.6</v>
      </c>
    </row>
    <row r="15" spans="1:14" ht="21.95" customHeight="1" x14ac:dyDescent="1.3">
      <c r="K15" s="107" t="s">
        <v>46</v>
      </c>
      <c r="L15" s="174">
        <v>0</v>
      </c>
      <c r="M15" s="174">
        <v>10</v>
      </c>
      <c r="N15" s="175">
        <v>20</v>
      </c>
    </row>
    <row r="16" spans="1:14" ht="21.95" customHeight="1" x14ac:dyDescent="1.3">
      <c r="K16" s="107" t="s">
        <v>47</v>
      </c>
      <c r="L16" s="174">
        <v>27</v>
      </c>
      <c r="M16" s="174">
        <v>29</v>
      </c>
      <c r="N16" s="175">
        <v>29</v>
      </c>
    </row>
    <row r="17" spans="11:14" ht="21.95" customHeight="1" x14ac:dyDescent="1.3">
      <c r="K17" s="107" t="s">
        <v>48</v>
      </c>
      <c r="L17" s="174">
        <v>4</v>
      </c>
      <c r="M17" s="174">
        <v>6.8</v>
      </c>
      <c r="N17" s="175">
        <v>9.1999999999999993</v>
      </c>
    </row>
    <row r="18" spans="11:14" ht="21.95" customHeight="1" x14ac:dyDescent="1.3">
      <c r="K18" s="107" t="s">
        <v>49</v>
      </c>
      <c r="L18" s="174">
        <v>0</v>
      </c>
      <c r="M18" s="174">
        <v>2</v>
      </c>
      <c r="N18" s="175">
        <v>7</v>
      </c>
    </row>
    <row r="19" spans="11:14" ht="21.95" customHeight="1" x14ac:dyDescent="1.3">
      <c r="K19" s="107" t="s">
        <v>50</v>
      </c>
      <c r="L19" s="174">
        <v>11.7</v>
      </c>
      <c r="M19" s="174">
        <v>14.2</v>
      </c>
      <c r="N19" s="175">
        <v>14.2</v>
      </c>
    </row>
    <row r="20" spans="11:14" ht="21.95" customHeight="1" x14ac:dyDescent="1.3">
      <c r="K20" s="107" t="s">
        <v>51</v>
      </c>
      <c r="L20" s="174">
        <v>3.4</v>
      </c>
      <c r="M20" s="174">
        <v>4</v>
      </c>
      <c r="N20" s="175">
        <v>6.6</v>
      </c>
    </row>
    <row r="21" spans="11:14" ht="21.95" customHeight="1" x14ac:dyDescent="1.3">
      <c r="K21" s="108" t="s">
        <v>52</v>
      </c>
      <c r="L21" s="176">
        <v>5.9</v>
      </c>
      <c r="M21" s="176">
        <v>15.5</v>
      </c>
      <c r="N21" s="177">
        <v>30.2</v>
      </c>
    </row>
    <row r="25" spans="11:14" x14ac:dyDescent="1.3">
      <c r="K25" s="68" t="s">
        <v>53</v>
      </c>
      <c r="L25" s="69" t="s">
        <v>54</v>
      </c>
      <c r="M25" s="69" t="s">
        <v>55</v>
      </c>
      <c r="N25" s="70" t="s">
        <v>56</v>
      </c>
    </row>
    <row r="26" spans="11:14" ht="21.95" customHeight="1" x14ac:dyDescent="1.3">
      <c r="K26" s="107" t="s">
        <v>57</v>
      </c>
      <c r="L26" s="24">
        <v>62</v>
      </c>
      <c r="M26" s="24">
        <v>70</v>
      </c>
      <c r="N26" s="25">
        <v>70</v>
      </c>
    </row>
    <row r="27" spans="11:14" ht="21.95" customHeight="1" x14ac:dyDescent="1.3">
      <c r="K27" s="107" t="s">
        <v>58</v>
      </c>
      <c r="L27" s="24">
        <v>34</v>
      </c>
      <c r="M27" s="24">
        <v>253</v>
      </c>
      <c r="N27" s="25">
        <v>662</v>
      </c>
    </row>
    <row r="28" spans="11:14" ht="21.95" customHeight="1" x14ac:dyDescent="1.3">
      <c r="K28" s="108" t="s">
        <v>59</v>
      </c>
      <c r="L28" s="26">
        <v>0</v>
      </c>
      <c r="M28" s="26">
        <v>6000</v>
      </c>
      <c r="N28" s="27">
        <v>16000</v>
      </c>
    </row>
  </sheetData>
  <mergeCells count="2">
    <mergeCell ref="D1:K1"/>
    <mergeCell ref="A3:C3"/>
  </mergeCells>
  <hyperlinks>
    <hyperlink ref="A3" location="Contents!A1" display="Return to: Main Menu" xr:uid="{C5124CEA-25F7-4533-9CCE-39EF6EF25DF7}"/>
  </hyperlinks>
  <pageMargins left="0.7" right="0.7" top="0.75" bottom="0.75" header="0.3" footer="0.3"/>
  <drawing r:id="rId1"/>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DF37C-B57E-4297-A577-251729E739B4}">
  <sheetPr>
    <tabColor theme="5" tint="0.39997558519241921"/>
  </sheetPr>
  <dimension ref="A1:L110"/>
  <sheetViews>
    <sheetView showGridLines="0" topLeftCell="A5" zoomScaleNormal="100" workbookViewId="0">
      <selection activeCell="B6" sqref="B6"/>
    </sheetView>
  </sheetViews>
  <sheetFormatPr defaultColWidth="9" defaultRowHeight="21" x14ac:dyDescent="1.3"/>
  <cols>
    <col min="1" max="1" width="11" style="1" customWidth="1"/>
    <col min="2" max="2" width="14" style="1" customWidth="1"/>
    <col min="3" max="3" width="16.1171875" style="1" customWidth="1"/>
    <col min="4" max="5" width="30.1171875" style="1" customWidth="1"/>
    <col min="6" max="6" width="9" style="1"/>
    <col min="7" max="7" width="12.703125" style="1" customWidth="1"/>
    <col min="8" max="8" width="14.29296875" style="1" customWidth="1"/>
    <col min="9" max="9" width="9" style="1"/>
    <col min="10" max="10" width="16.703125" style="1" customWidth="1"/>
    <col min="11" max="11" width="79" style="1" customWidth="1"/>
    <col min="12" max="12" width="45" style="1" customWidth="1"/>
    <col min="13" max="16384" width="9" style="1"/>
  </cols>
  <sheetData>
    <row r="1" spans="1:12" s="29" customFormat="1" ht="84.45" customHeight="1" thickBot="1" x14ac:dyDescent="1.5">
      <c r="A1" s="30"/>
      <c r="B1" s="30"/>
      <c r="C1" s="30"/>
      <c r="D1" s="134"/>
      <c r="E1" s="134"/>
      <c r="F1" s="134"/>
      <c r="G1" s="134"/>
      <c r="H1" s="134"/>
      <c r="I1" s="134"/>
      <c r="J1" s="134"/>
      <c r="K1" s="135"/>
    </row>
    <row r="2" spans="1:12" s="33" customFormat="1" ht="23.7" thickBot="1" x14ac:dyDescent="1.5">
      <c r="A2" s="32"/>
    </row>
    <row r="3" spans="1:12" s="31" customFormat="1" ht="23.35" x14ac:dyDescent="1.45">
      <c r="A3" s="221" t="s">
        <v>28</v>
      </c>
      <c r="B3" s="222"/>
      <c r="C3" s="222"/>
    </row>
    <row r="4" spans="1:12" ht="34.35" x14ac:dyDescent="2.1">
      <c r="A4" s="44" t="s">
        <v>126</v>
      </c>
    </row>
    <row r="5" spans="1:12" x14ac:dyDescent="1.3">
      <c r="A5" s="181" t="s">
        <v>127</v>
      </c>
      <c r="B5" s="1" t="s">
        <v>128</v>
      </c>
    </row>
    <row r="6" spans="1:12" x14ac:dyDescent="1.3">
      <c r="A6" s="181"/>
    </row>
    <row r="8" spans="1:12" s="4" customFormat="1" ht="44.1" customHeight="1" x14ac:dyDescent="0.5">
      <c r="B8" s="62" t="s">
        <v>61</v>
      </c>
      <c r="C8" s="62" t="s">
        <v>62</v>
      </c>
      <c r="D8" s="62" t="s">
        <v>129</v>
      </c>
      <c r="E8" s="62" t="s">
        <v>130</v>
      </c>
    </row>
    <row r="9" spans="1:12" ht="21.95" customHeight="1" x14ac:dyDescent="1.3">
      <c r="B9" s="55" t="s">
        <v>65</v>
      </c>
      <c r="C9" s="13" t="s">
        <v>66</v>
      </c>
      <c r="D9" s="13">
        <v>3.97</v>
      </c>
      <c r="E9" s="56">
        <v>34.200000000000003</v>
      </c>
    </row>
    <row r="10" spans="1:12" ht="21.95" customHeight="1" x14ac:dyDescent="1.3">
      <c r="B10" s="57" t="s">
        <v>65</v>
      </c>
      <c r="C10" s="14" t="s">
        <v>67</v>
      </c>
      <c r="D10" s="14">
        <v>4.9800000000000004</v>
      </c>
      <c r="E10" s="58">
        <v>38.020000000000003</v>
      </c>
    </row>
    <row r="11" spans="1:12" ht="21.95" customHeight="1" x14ac:dyDescent="1.3">
      <c r="B11" s="55" t="s">
        <v>65</v>
      </c>
      <c r="C11" s="13" t="s">
        <v>68</v>
      </c>
      <c r="D11" s="13">
        <v>0</v>
      </c>
      <c r="E11" s="56">
        <v>0</v>
      </c>
    </row>
    <row r="12" spans="1:12" ht="21.95" customHeight="1" x14ac:dyDescent="1.3">
      <c r="B12" s="57" t="s">
        <v>65</v>
      </c>
      <c r="C12" s="14" t="s">
        <v>69</v>
      </c>
      <c r="D12" s="14">
        <v>0</v>
      </c>
      <c r="E12" s="58">
        <v>0</v>
      </c>
    </row>
    <row r="13" spans="1:12" ht="21.95" customHeight="1" x14ac:dyDescent="1.3">
      <c r="B13" s="55" t="s">
        <v>65</v>
      </c>
      <c r="C13" s="13" t="s">
        <v>70</v>
      </c>
      <c r="D13" s="13">
        <v>0</v>
      </c>
      <c r="E13" s="56">
        <v>0</v>
      </c>
    </row>
    <row r="14" spans="1:12" ht="21.95" customHeight="1" x14ac:dyDescent="1.3">
      <c r="B14" s="57" t="s">
        <v>65</v>
      </c>
      <c r="C14" s="14" t="s">
        <v>71</v>
      </c>
      <c r="D14" s="14">
        <v>0</v>
      </c>
      <c r="E14" s="58">
        <v>0</v>
      </c>
    </row>
    <row r="15" spans="1:12" ht="21.95" customHeight="1" x14ac:dyDescent="1.3">
      <c r="B15" s="55" t="s">
        <v>65</v>
      </c>
      <c r="C15" s="13" t="s">
        <v>72</v>
      </c>
      <c r="D15" s="13">
        <v>0</v>
      </c>
      <c r="E15" s="56">
        <v>0</v>
      </c>
      <c r="L15" s="1" t="s">
        <v>131</v>
      </c>
    </row>
    <row r="16" spans="1:12" ht="21.95" customHeight="1" x14ac:dyDescent="1.3">
      <c r="B16" s="57" t="s">
        <v>65</v>
      </c>
      <c r="C16" s="14" t="s">
        <v>73</v>
      </c>
      <c r="D16" s="14">
        <v>0</v>
      </c>
      <c r="E16" s="58">
        <v>0</v>
      </c>
    </row>
    <row r="17" spans="2:5" ht="21.95" customHeight="1" x14ac:dyDescent="1.3">
      <c r="B17" s="55" t="s">
        <v>65</v>
      </c>
      <c r="C17" s="13" t="s">
        <v>74</v>
      </c>
      <c r="D17" s="13">
        <v>0</v>
      </c>
      <c r="E17" s="56">
        <v>0</v>
      </c>
    </row>
    <row r="18" spans="2:5" ht="21.95" customHeight="1" x14ac:dyDescent="1.3">
      <c r="B18" s="57" t="s">
        <v>65</v>
      </c>
      <c r="C18" s="14" t="s">
        <v>75</v>
      </c>
      <c r="D18" s="14">
        <v>0</v>
      </c>
      <c r="E18" s="58">
        <v>0</v>
      </c>
    </row>
    <row r="19" spans="2:5" ht="21.95" customHeight="1" x14ac:dyDescent="1.3">
      <c r="B19" s="55" t="s">
        <v>65</v>
      </c>
      <c r="C19" s="13" t="s">
        <v>76</v>
      </c>
      <c r="D19" s="13">
        <v>0</v>
      </c>
      <c r="E19" s="56">
        <v>0</v>
      </c>
    </row>
    <row r="20" spans="2:5" ht="21.95" customHeight="1" x14ac:dyDescent="1.3">
      <c r="B20" s="57" t="s">
        <v>65</v>
      </c>
      <c r="C20" s="14" t="s">
        <v>77</v>
      </c>
      <c r="D20" s="14">
        <v>0</v>
      </c>
      <c r="E20" s="58">
        <v>0</v>
      </c>
    </row>
    <row r="21" spans="2:5" ht="21.95" customHeight="1" x14ac:dyDescent="1.3">
      <c r="B21" s="55" t="s">
        <v>65</v>
      </c>
      <c r="C21" s="13" t="s">
        <v>78</v>
      </c>
      <c r="D21" s="13">
        <v>0.01</v>
      </c>
      <c r="E21" s="56">
        <v>0.05</v>
      </c>
    </row>
    <row r="22" spans="2:5" ht="21.95" customHeight="1" x14ac:dyDescent="1.3">
      <c r="B22" s="57" t="s">
        <v>65</v>
      </c>
      <c r="C22" s="14" t="s">
        <v>79</v>
      </c>
      <c r="D22" s="14">
        <v>0</v>
      </c>
      <c r="E22" s="58">
        <v>0</v>
      </c>
    </row>
    <row r="23" spans="2:5" ht="21.95" customHeight="1" x14ac:dyDescent="1.3">
      <c r="B23" s="55" t="s">
        <v>65</v>
      </c>
      <c r="C23" s="13" t="s">
        <v>80</v>
      </c>
      <c r="D23" s="13">
        <v>0</v>
      </c>
      <c r="E23" s="56">
        <v>0</v>
      </c>
    </row>
    <row r="24" spans="2:5" ht="21.95" customHeight="1" x14ac:dyDescent="1.3">
      <c r="B24" s="57" t="s">
        <v>65</v>
      </c>
      <c r="C24" s="14" t="s">
        <v>81</v>
      </c>
      <c r="D24" s="14">
        <v>0</v>
      </c>
      <c r="E24" s="58">
        <v>0</v>
      </c>
    </row>
    <row r="25" spans="2:5" ht="21.95" customHeight="1" x14ac:dyDescent="1.3">
      <c r="B25" s="55" t="s">
        <v>65</v>
      </c>
      <c r="C25" s="13" t="s">
        <v>83</v>
      </c>
      <c r="D25" s="13">
        <v>0</v>
      </c>
      <c r="E25" s="56">
        <v>0</v>
      </c>
    </row>
    <row r="26" spans="2:5" ht="21.95" customHeight="1" x14ac:dyDescent="1.3">
      <c r="B26" s="57" t="s">
        <v>65</v>
      </c>
      <c r="C26" s="14" t="s">
        <v>85</v>
      </c>
      <c r="D26" s="14">
        <v>0</v>
      </c>
      <c r="E26" s="58">
        <v>0</v>
      </c>
    </row>
    <row r="27" spans="2:5" ht="21.95" customHeight="1" x14ac:dyDescent="1.3">
      <c r="B27" s="55" t="s">
        <v>65</v>
      </c>
      <c r="C27" s="13" t="s">
        <v>87</v>
      </c>
      <c r="D27" s="13">
        <v>0</v>
      </c>
      <c r="E27" s="56">
        <v>0</v>
      </c>
    </row>
    <row r="28" spans="2:5" ht="21.95" customHeight="1" x14ac:dyDescent="1.3">
      <c r="B28" s="57" t="s">
        <v>65</v>
      </c>
      <c r="C28" s="14" t="s">
        <v>89</v>
      </c>
      <c r="D28" s="14">
        <v>0</v>
      </c>
      <c r="E28" s="58">
        <v>0</v>
      </c>
    </row>
    <row r="29" spans="2:5" ht="21.95" customHeight="1" x14ac:dyDescent="1.3">
      <c r="B29" s="55" t="s">
        <v>65</v>
      </c>
      <c r="C29" s="13" t="s">
        <v>91</v>
      </c>
      <c r="D29" s="13">
        <v>0</v>
      </c>
      <c r="E29" s="56">
        <v>0</v>
      </c>
    </row>
    <row r="30" spans="2:5" ht="21.95" customHeight="1" x14ac:dyDescent="1.3">
      <c r="B30" s="57" t="s">
        <v>65</v>
      </c>
      <c r="C30" s="14" t="s">
        <v>92</v>
      </c>
      <c r="D30" s="14">
        <v>0</v>
      </c>
      <c r="E30" s="58">
        <v>0</v>
      </c>
    </row>
    <row r="31" spans="2:5" ht="21.95" customHeight="1" x14ac:dyDescent="1.3">
      <c r="B31" s="55" t="s">
        <v>65</v>
      </c>
      <c r="C31" s="13" t="s">
        <v>93</v>
      </c>
      <c r="D31" s="13">
        <v>0</v>
      </c>
      <c r="E31" s="56">
        <v>0</v>
      </c>
    </row>
    <row r="32" spans="2:5" ht="21.95" customHeight="1" x14ac:dyDescent="1.3">
      <c r="B32" s="57" t="s">
        <v>65</v>
      </c>
      <c r="C32" s="14" t="s">
        <v>94</v>
      </c>
      <c r="D32" s="14">
        <v>0</v>
      </c>
      <c r="E32" s="58">
        <v>0</v>
      </c>
    </row>
    <row r="33" spans="2:5" ht="21.95" customHeight="1" x14ac:dyDescent="1.3">
      <c r="B33" s="55" t="s">
        <v>65</v>
      </c>
      <c r="C33" s="13" t="s">
        <v>95</v>
      </c>
      <c r="D33" s="13">
        <v>0</v>
      </c>
      <c r="E33" s="56">
        <v>0</v>
      </c>
    </row>
    <row r="34" spans="2:5" ht="21.95" customHeight="1" x14ac:dyDescent="1.3">
      <c r="B34" s="57" t="s">
        <v>65</v>
      </c>
      <c r="C34" s="14" t="s">
        <v>96</v>
      </c>
      <c r="D34" s="14">
        <v>0</v>
      </c>
      <c r="E34" s="58">
        <v>0</v>
      </c>
    </row>
    <row r="35" spans="2:5" ht="21.95" customHeight="1" x14ac:dyDescent="1.3">
      <c r="B35" s="55" t="s">
        <v>65</v>
      </c>
      <c r="C35" s="13" t="s">
        <v>97</v>
      </c>
      <c r="D35" s="13">
        <v>0</v>
      </c>
      <c r="E35" s="56">
        <v>0</v>
      </c>
    </row>
    <row r="36" spans="2:5" ht="21.95" customHeight="1" x14ac:dyDescent="1.3">
      <c r="B36" s="57" t="s">
        <v>65</v>
      </c>
      <c r="C36" s="14" t="s">
        <v>98</v>
      </c>
      <c r="D36" s="14">
        <v>0.04</v>
      </c>
      <c r="E36" s="58">
        <v>0.15</v>
      </c>
    </row>
    <row r="37" spans="2:5" ht="21.95" customHeight="1" x14ac:dyDescent="1.3">
      <c r="B37" s="55" t="s">
        <v>65</v>
      </c>
      <c r="C37" s="13" t="s">
        <v>99</v>
      </c>
      <c r="D37" s="13">
        <v>0</v>
      </c>
      <c r="E37" s="56">
        <v>0</v>
      </c>
    </row>
    <row r="38" spans="2:5" ht="21.95" customHeight="1" x14ac:dyDescent="1.3">
      <c r="B38" s="57" t="s">
        <v>65</v>
      </c>
      <c r="C38" s="14" t="s">
        <v>100</v>
      </c>
      <c r="D38" s="14">
        <v>0</v>
      </c>
      <c r="E38" s="58">
        <v>0</v>
      </c>
    </row>
    <row r="39" spans="2:5" ht="21.95" customHeight="1" x14ac:dyDescent="1.3">
      <c r="B39" s="55" t="s">
        <v>65</v>
      </c>
      <c r="C39" s="13" t="s">
        <v>101</v>
      </c>
      <c r="D39" s="13">
        <v>0</v>
      </c>
      <c r="E39" s="56">
        <v>0</v>
      </c>
    </row>
    <row r="40" spans="2:5" ht="21.95" customHeight="1" x14ac:dyDescent="1.3">
      <c r="B40" s="57" t="s">
        <v>65</v>
      </c>
      <c r="C40" s="14" t="s">
        <v>102</v>
      </c>
      <c r="D40" s="14">
        <v>0</v>
      </c>
      <c r="E40" s="58">
        <v>0</v>
      </c>
    </row>
    <row r="41" spans="2:5" ht="21.95" customHeight="1" x14ac:dyDescent="1.3">
      <c r="B41" s="55" t="s">
        <v>65</v>
      </c>
      <c r="C41" s="13" t="s">
        <v>103</v>
      </c>
      <c r="D41" s="13">
        <v>0</v>
      </c>
      <c r="E41" s="56">
        <v>0</v>
      </c>
    </row>
    <row r="42" spans="2:5" ht="21.95" customHeight="1" x14ac:dyDescent="1.3">
      <c r="B42" s="57" t="s">
        <v>65</v>
      </c>
      <c r="C42" s="14" t="s">
        <v>104</v>
      </c>
      <c r="D42" s="14">
        <v>0</v>
      </c>
      <c r="E42" s="58">
        <v>0</v>
      </c>
    </row>
    <row r="43" spans="2:5" ht="21.95" customHeight="1" x14ac:dyDescent="1.3">
      <c r="B43" s="55" t="s">
        <v>105</v>
      </c>
      <c r="C43" s="13" t="s">
        <v>66</v>
      </c>
      <c r="D43" s="13">
        <v>1.52</v>
      </c>
      <c r="E43" s="56">
        <v>9.4499999999999993</v>
      </c>
    </row>
    <row r="44" spans="2:5" ht="21.95" customHeight="1" x14ac:dyDescent="1.3">
      <c r="B44" s="57" t="s">
        <v>105</v>
      </c>
      <c r="C44" s="14" t="s">
        <v>67</v>
      </c>
      <c r="D44" s="14">
        <v>6.23</v>
      </c>
      <c r="E44" s="58">
        <v>47.1</v>
      </c>
    </row>
    <row r="45" spans="2:5" ht="21.95" customHeight="1" x14ac:dyDescent="1.3">
      <c r="B45" s="55" t="s">
        <v>105</v>
      </c>
      <c r="C45" s="13" t="s">
        <v>68</v>
      </c>
      <c r="D45" s="13">
        <v>0</v>
      </c>
      <c r="E45" s="56">
        <v>0</v>
      </c>
    </row>
    <row r="46" spans="2:5" ht="21.95" customHeight="1" x14ac:dyDescent="1.3">
      <c r="B46" s="57" t="s">
        <v>105</v>
      </c>
      <c r="C46" s="14" t="s">
        <v>69</v>
      </c>
      <c r="D46" s="14">
        <v>0</v>
      </c>
      <c r="E46" s="58">
        <v>0</v>
      </c>
    </row>
    <row r="47" spans="2:5" ht="21.95" customHeight="1" x14ac:dyDescent="1.3">
      <c r="B47" s="55" t="s">
        <v>105</v>
      </c>
      <c r="C47" s="13" t="s">
        <v>70</v>
      </c>
      <c r="D47" s="13">
        <v>0</v>
      </c>
      <c r="E47" s="56">
        <v>0</v>
      </c>
    </row>
    <row r="48" spans="2:5" ht="21.95" customHeight="1" x14ac:dyDescent="1.3">
      <c r="B48" s="57" t="s">
        <v>105</v>
      </c>
      <c r="C48" s="14" t="s">
        <v>71</v>
      </c>
      <c r="D48" s="14">
        <v>0</v>
      </c>
      <c r="E48" s="58">
        <v>0</v>
      </c>
    </row>
    <row r="49" spans="2:5" ht="21.95" customHeight="1" x14ac:dyDescent="1.3">
      <c r="B49" s="55" t="s">
        <v>105</v>
      </c>
      <c r="C49" s="13" t="s">
        <v>72</v>
      </c>
      <c r="D49" s="13">
        <v>0</v>
      </c>
      <c r="E49" s="56">
        <v>0</v>
      </c>
    </row>
    <row r="50" spans="2:5" ht="21.95" customHeight="1" x14ac:dyDescent="1.3">
      <c r="B50" s="57" t="s">
        <v>105</v>
      </c>
      <c r="C50" s="14" t="s">
        <v>73</v>
      </c>
      <c r="D50" s="14">
        <v>0</v>
      </c>
      <c r="E50" s="58">
        <v>0</v>
      </c>
    </row>
    <row r="51" spans="2:5" ht="21.95" customHeight="1" x14ac:dyDescent="1.3">
      <c r="B51" s="55" t="s">
        <v>105</v>
      </c>
      <c r="C51" s="13" t="s">
        <v>74</v>
      </c>
      <c r="D51" s="13">
        <v>0</v>
      </c>
      <c r="E51" s="56">
        <v>0</v>
      </c>
    </row>
    <row r="52" spans="2:5" ht="21.95" customHeight="1" x14ac:dyDescent="1.3">
      <c r="B52" s="57" t="s">
        <v>105</v>
      </c>
      <c r="C52" s="14" t="s">
        <v>75</v>
      </c>
      <c r="D52" s="14">
        <v>0</v>
      </c>
      <c r="E52" s="58">
        <v>0</v>
      </c>
    </row>
    <row r="53" spans="2:5" ht="21.95" customHeight="1" x14ac:dyDescent="1.3">
      <c r="B53" s="55" t="s">
        <v>105</v>
      </c>
      <c r="C53" s="13" t="s">
        <v>76</v>
      </c>
      <c r="D53" s="13">
        <v>0</v>
      </c>
      <c r="E53" s="56">
        <v>0</v>
      </c>
    </row>
    <row r="54" spans="2:5" ht="21.95" customHeight="1" x14ac:dyDescent="1.3">
      <c r="B54" s="57" t="s">
        <v>105</v>
      </c>
      <c r="C54" s="14" t="s">
        <v>77</v>
      </c>
      <c r="D54" s="14">
        <v>0</v>
      </c>
      <c r="E54" s="58">
        <v>0</v>
      </c>
    </row>
    <row r="55" spans="2:5" ht="21.95" customHeight="1" x14ac:dyDescent="1.3">
      <c r="B55" s="55" t="s">
        <v>105</v>
      </c>
      <c r="C55" s="13" t="s">
        <v>78</v>
      </c>
      <c r="D55" s="13">
        <v>0</v>
      </c>
      <c r="E55" s="56">
        <v>0</v>
      </c>
    </row>
    <row r="56" spans="2:5" ht="21.95" customHeight="1" x14ac:dyDescent="1.3">
      <c r="B56" s="57" t="s">
        <v>105</v>
      </c>
      <c r="C56" s="14" t="s">
        <v>79</v>
      </c>
      <c r="D56" s="14">
        <v>0</v>
      </c>
      <c r="E56" s="58">
        <v>0</v>
      </c>
    </row>
    <row r="57" spans="2:5" ht="21.95" customHeight="1" x14ac:dyDescent="1.3">
      <c r="B57" s="55" t="s">
        <v>105</v>
      </c>
      <c r="C57" s="13" t="s">
        <v>80</v>
      </c>
      <c r="D57" s="13">
        <v>0</v>
      </c>
      <c r="E57" s="56">
        <v>0</v>
      </c>
    </row>
    <row r="58" spans="2:5" ht="21.95" customHeight="1" x14ac:dyDescent="1.3">
      <c r="B58" s="57" t="s">
        <v>105</v>
      </c>
      <c r="C58" s="14" t="s">
        <v>81</v>
      </c>
      <c r="D58" s="14">
        <v>0</v>
      </c>
      <c r="E58" s="58">
        <v>0</v>
      </c>
    </row>
    <row r="59" spans="2:5" ht="21.95" customHeight="1" x14ac:dyDescent="1.3">
      <c r="B59" s="55" t="s">
        <v>105</v>
      </c>
      <c r="C59" s="13" t="s">
        <v>83</v>
      </c>
      <c r="D59" s="13">
        <v>0.1</v>
      </c>
      <c r="E59" s="56">
        <v>0.44</v>
      </c>
    </row>
    <row r="60" spans="2:5" ht="21.95" customHeight="1" x14ac:dyDescent="1.3">
      <c r="B60" s="57" t="s">
        <v>105</v>
      </c>
      <c r="C60" s="14" t="s">
        <v>85</v>
      </c>
      <c r="D60" s="14">
        <v>0</v>
      </c>
      <c r="E60" s="58">
        <v>0</v>
      </c>
    </row>
    <row r="61" spans="2:5" ht="21.95" customHeight="1" x14ac:dyDescent="1.3">
      <c r="B61" s="55" t="s">
        <v>105</v>
      </c>
      <c r="C61" s="13" t="s">
        <v>87</v>
      </c>
      <c r="D61" s="13">
        <v>0</v>
      </c>
      <c r="E61" s="56">
        <v>0</v>
      </c>
    </row>
    <row r="62" spans="2:5" ht="21.95" customHeight="1" x14ac:dyDescent="1.3">
      <c r="B62" s="57" t="s">
        <v>105</v>
      </c>
      <c r="C62" s="14" t="s">
        <v>89</v>
      </c>
      <c r="D62" s="14">
        <v>0</v>
      </c>
      <c r="E62" s="58">
        <v>0</v>
      </c>
    </row>
    <row r="63" spans="2:5" ht="21.95" customHeight="1" x14ac:dyDescent="1.3">
      <c r="B63" s="55" t="s">
        <v>105</v>
      </c>
      <c r="C63" s="13" t="s">
        <v>91</v>
      </c>
      <c r="D63" s="13">
        <v>0</v>
      </c>
      <c r="E63" s="56">
        <v>0</v>
      </c>
    </row>
    <row r="64" spans="2:5" ht="21.95" customHeight="1" x14ac:dyDescent="1.3">
      <c r="B64" s="57" t="s">
        <v>105</v>
      </c>
      <c r="C64" s="14" t="s">
        <v>92</v>
      </c>
      <c r="D64" s="14">
        <v>0</v>
      </c>
      <c r="E64" s="58">
        <v>0</v>
      </c>
    </row>
    <row r="65" spans="2:5" ht="21.95" customHeight="1" x14ac:dyDescent="1.3">
      <c r="B65" s="55" t="s">
        <v>105</v>
      </c>
      <c r="C65" s="13" t="s">
        <v>93</v>
      </c>
      <c r="D65" s="13">
        <v>0</v>
      </c>
      <c r="E65" s="56">
        <v>0</v>
      </c>
    </row>
    <row r="66" spans="2:5" ht="21.95" customHeight="1" x14ac:dyDescent="1.3">
      <c r="B66" s="57" t="s">
        <v>105</v>
      </c>
      <c r="C66" s="14" t="s">
        <v>94</v>
      </c>
      <c r="D66" s="14">
        <v>0</v>
      </c>
      <c r="E66" s="58">
        <v>0</v>
      </c>
    </row>
    <row r="67" spans="2:5" ht="21.95" customHeight="1" x14ac:dyDescent="1.3">
      <c r="B67" s="55" t="s">
        <v>105</v>
      </c>
      <c r="C67" s="13" t="s">
        <v>95</v>
      </c>
      <c r="D67" s="13">
        <v>0</v>
      </c>
      <c r="E67" s="56">
        <v>0</v>
      </c>
    </row>
    <row r="68" spans="2:5" ht="21.95" customHeight="1" x14ac:dyDescent="1.3">
      <c r="B68" s="57" t="s">
        <v>105</v>
      </c>
      <c r="C68" s="14" t="s">
        <v>96</v>
      </c>
      <c r="D68" s="14">
        <v>0</v>
      </c>
      <c r="E68" s="58">
        <v>0</v>
      </c>
    </row>
    <row r="69" spans="2:5" ht="21.95" customHeight="1" x14ac:dyDescent="1.3">
      <c r="B69" s="55" t="s">
        <v>105</v>
      </c>
      <c r="C69" s="13" t="s">
        <v>97</v>
      </c>
      <c r="D69" s="13">
        <v>0</v>
      </c>
      <c r="E69" s="56">
        <v>0</v>
      </c>
    </row>
    <row r="70" spans="2:5" ht="21.95" customHeight="1" x14ac:dyDescent="1.3">
      <c r="B70" s="57" t="s">
        <v>105</v>
      </c>
      <c r="C70" s="14" t="s">
        <v>98</v>
      </c>
      <c r="D70" s="14">
        <v>0</v>
      </c>
      <c r="E70" s="58">
        <v>0</v>
      </c>
    </row>
    <row r="71" spans="2:5" ht="21.95" customHeight="1" x14ac:dyDescent="1.3">
      <c r="B71" s="55" t="s">
        <v>105</v>
      </c>
      <c r="C71" s="13" t="s">
        <v>99</v>
      </c>
      <c r="D71" s="13">
        <v>0</v>
      </c>
      <c r="E71" s="56">
        <v>0</v>
      </c>
    </row>
    <row r="72" spans="2:5" ht="21.95" customHeight="1" x14ac:dyDescent="1.3">
      <c r="B72" s="57" t="s">
        <v>105</v>
      </c>
      <c r="C72" s="14" t="s">
        <v>100</v>
      </c>
      <c r="D72" s="14">
        <v>0</v>
      </c>
      <c r="E72" s="58">
        <v>0</v>
      </c>
    </row>
    <row r="73" spans="2:5" ht="21.95" customHeight="1" x14ac:dyDescent="1.3">
      <c r="B73" s="55" t="s">
        <v>105</v>
      </c>
      <c r="C73" s="13" t="s">
        <v>101</v>
      </c>
      <c r="D73" s="13">
        <v>0</v>
      </c>
      <c r="E73" s="56">
        <v>0</v>
      </c>
    </row>
    <row r="74" spans="2:5" ht="21.95" customHeight="1" x14ac:dyDescent="1.3">
      <c r="B74" s="57" t="s">
        <v>105</v>
      </c>
      <c r="C74" s="14" t="s">
        <v>102</v>
      </c>
      <c r="D74" s="14">
        <v>0</v>
      </c>
      <c r="E74" s="58">
        <v>0</v>
      </c>
    </row>
    <row r="75" spans="2:5" ht="21.95" customHeight="1" x14ac:dyDescent="1.3">
      <c r="B75" s="55" t="s">
        <v>105</v>
      </c>
      <c r="C75" s="13" t="s">
        <v>103</v>
      </c>
      <c r="D75" s="13">
        <v>0</v>
      </c>
      <c r="E75" s="56">
        <v>0</v>
      </c>
    </row>
    <row r="76" spans="2:5" ht="21.95" customHeight="1" x14ac:dyDescent="1.3">
      <c r="B76" s="57" t="s">
        <v>105</v>
      </c>
      <c r="C76" s="14" t="s">
        <v>104</v>
      </c>
      <c r="D76" s="14">
        <v>0</v>
      </c>
      <c r="E76" s="58">
        <v>0</v>
      </c>
    </row>
    <row r="77" spans="2:5" ht="21.95" customHeight="1" x14ac:dyDescent="1.3">
      <c r="B77" s="55" t="s">
        <v>106</v>
      </c>
      <c r="C77" s="13" t="s">
        <v>66</v>
      </c>
      <c r="D77" s="13">
        <v>0.36</v>
      </c>
      <c r="E77" s="56">
        <v>2.44</v>
      </c>
    </row>
    <row r="78" spans="2:5" ht="21.95" customHeight="1" x14ac:dyDescent="1.3">
      <c r="B78" s="57" t="s">
        <v>106</v>
      </c>
      <c r="C78" s="14" t="s">
        <v>67</v>
      </c>
      <c r="D78" s="14">
        <v>5.63</v>
      </c>
      <c r="E78" s="58">
        <v>57.04</v>
      </c>
    </row>
    <row r="79" spans="2:5" ht="21.95" customHeight="1" x14ac:dyDescent="1.3">
      <c r="B79" s="55" t="s">
        <v>106</v>
      </c>
      <c r="C79" s="13" t="s">
        <v>68</v>
      </c>
      <c r="D79" s="13">
        <v>0</v>
      </c>
      <c r="E79" s="56">
        <v>0</v>
      </c>
    </row>
    <row r="80" spans="2:5" ht="21.95" customHeight="1" x14ac:dyDescent="1.3">
      <c r="B80" s="57" t="s">
        <v>106</v>
      </c>
      <c r="C80" s="14" t="s">
        <v>69</v>
      </c>
      <c r="D80" s="14">
        <v>0</v>
      </c>
      <c r="E80" s="58">
        <v>0</v>
      </c>
    </row>
    <row r="81" spans="2:5" ht="21.95" customHeight="1" x14ac:dyDescent="1.3">
      <c r="B81" s="55" t="s">
        <v>106</v>
      </c>
      <c r="C81" s="13" t="s">
        <v>70</v>
      </c>
      <c r="D81" s="13">
        <v>0</v>
      </c>
      <c r="E81" s="56">
        <v>0</v>
      </c>
    </row>
    <row r="82" spans="2:5" ht="21.95" customHeight="1" x14ac:dyDescent="1.3">
      <c r="B82" s="57" t="s">
        <v>106</v>
      </c>
      <c r="C82" s="14" t="s">
        <v>71</v>
      </c>
      <c r="D82" s="14">
        <v>0</v>
      </c>
      <c r="E82" s="58">
        <v>0</v>
      </c>
    </row>
    <row r="83" spans="2:5" ht="21.95" customHeight="1" x14ac:dyDescent="1.3">
      <c r="B83" s="55" t="s">
        <v>106</v>
      </c>
      <c r="C83" s="13" t="s">
        <v>72</v>
      </c>
      <c r="D83" s="13">
        <v>0</v>
      </c>
      <c r="E83" s="56">
        <v>0</v>
      </c>
    </row>
    <row r="84" spans="2:5" ht="21.95" customHeight="1" x14ac:dyDescent="1.3">
      <c r="B84" s="57" t="s">
        <v>106</v>
      </c>
      <c r="C84" s="14" t="s">
        <v>73</v>
      </c>
      <c r="D84" s="14">
        <v>0</v>
      </c>
      <c r="E84" s="58">
        <v>0</v>
      </c>
    </row>
    <row r="85" spans="2:5" ht="21.95" customHeight="1" x14ac:dyDescent="1.3">
      <c r="B85" s="55" t="s">
        <v>106</v>
      </c>
      <c r="C85" s="13" t="s">
        <v>74</v>
      </c>
      <c r="D85" s="13">
        <v>0</v>
      </c>
      <c r="E85" s="56">
        <v>0</v>
      </c>
    </row>
    <row r="86" spans="2:5" ht="21.95" customHeight="1" x14ac:dyDescent="1.3">
      <c r="B86" s="57" t="s">
        <v>106</v>
      </c>
      <c r="C86" s="14" t="s">
        <v>75</v>
      </c>
      <c r="D86" s="14">
        <v>0</v>
      </c>
      <c r="E86" s="58">
        <v>0</v>
      </c>
    </row>
    <row r="87" spans="2:5" ht="21.95" customHeight="1" x14ac:dyDescent="1.3">
      <c r="B87" s="55" t="s">
        <v>106</v>
      </c>
      <c r="C87" s="13" t="s">
        <v>76</v>
      </c>
      <c r="D87" s="13">
        <v>0</v>
      </c>
      <c r="E87" s="56">
        <v>0</v>
      </c>
    </row>
    <row r="88" spans="2:5" ht="21.95" customHeight="1" x14ac:dyDescent="1.3">
      <c r="B88" s="57" t="s">
        <v>106</v>
      </c>
      <c r="C88" s="14" t="s">
        <v>77</v>
      </c>
      <c r="D88" s="14">
        <v>0</v>
      </c>
      <c r="E88" s="58">
        <v>0</v>
      </c>
    </row>
    <row r="89" spans="2:5" ht="21.95" customHeight="1" x14ac:dyDescent="1.3">
      <c r="B89" s="55" t="s">
        <v>106</v>
      </c>
      <c r="C89" s="13" t="s">
        <v>78</v>
      </c>
      <c r="D89" s="13">
        <v>0</v>
      </c>
      <c r="E89" s="56">
        <v>0</v>
      </c>
    </row>
    <row r="90" spans="2:5" ht="21.95" customHeight="1" x14ac:dyDescent="1.3">
      <c r="B90" s="57" t="s">
        <v>106</v>
      </c>
      <c r="C90" s="14" t="s">
        <v>79</v>
      </c>
      <c r="D90" s="14">
        <v>0</v>
      </c>
      <c r="E90" s="58">
        <v>0</v>
      </c>
    </row>
    <row r="91" spans="2:5" ht="21.95" customHeight="1" x14ac:dyDescent="1.3">
      <c r="B91" s="55" t="s">
        <v>106</v>
      </c>
      <c r="C91" s="13" t="s">
        <v>80</v>
      </c>
      <c r="D91" s="13">
        <v>0</v>
      </c>
      <c r="E91" s="56">
        <v>0</v>
      </c>
    </row>
    <row r="92" spans="2:5" ht="21.95" customHeight="1" x14ac:dyDescent="1.3">
      <c r="B92" s="57" t="s">
        <v>106</v>
      </c>
      <c r="C92" s="14" t="s">
        <v>81</v>
      </c>
      <c r="D92" s="14">
        <v>0</v>
      </c>
      <c r="E92" s="58">
        <v>0</v>
      </c>
    </row>
    <row r="93" spans="2:5" ht="21.95" customHeight="1" x14ac:dyDescent="1.3">
      <c r="B93" s="55" t="s">
        <v>106</v>
      </c>
      <c r="C93" s="13" t="s">
        <v>83</v>
      </c>
      <c r="D93" s="13">
        <v>0.06</v>
      </c>
      <c r="E93" s="56">
        <v>0.45</v>
      </c>
    </row>
    <row r="94" spans="2:5" ht="21.95" customHeight="1" x14ac:dyDescent="1.3">
      <c r="B94" s="57" t="s">
        <v>106</v>
      </c>
      <c r="C94" s="14" t="s">
        <v>85</v>
      </c>
      <c r="D94" s="14">
        <v>0</v>
      </c>
      <c r="E94" s="58">
        <v>0</v>
      </c>
    </row>
    <row r="95" spans="2:5" ht="21.95" customHeight="1" x14ac:dyDescent="1.3">
      <c r="B95" s="55" t="s">
        <v>106</v>
      </c>
      <c r="C95" s="13" t="s">
        <v>87</v>
      </c>
      <c r="D95" s="13">
        <v>0</v>
      </c>
      <c r="E95" s="56">
        <v>0</v>
      </c>
    </row>
    <row r="96" spans="2:5" ht="21.95" customHeight="1" x14ac:dyDescent="1.3">
      <c r="B96" s="57" t="s">
        <v>106</v>
      </c>
      <c r="C96" s="14" t="s">
        <v>89</v>
      </c>
      <c r="D96" s="14">
        <v>0</v>
      </c>
      <c r="E96" s="58">
        <v>0</v>
      </c>
    </row>
    <row r="97" spans="2:5" ht="21.95" customHeight="1" x14ac:dyDescent="1.3">
      <c r="B97" s="55" t="s">
        <v>106</v>
      </c>
      <c r="C97" s="13" t="s">
        <v>91</v>
      </c>
      <c r="D97" s="13">
        <v>0</v>
      </c>
      <c r="E97" s="56">
        <v>0</v>
      </c>
    </row>
    <row r="98" spans="2:5" ht="21.95" customHeight="1" x14ac:dyDescent="1.3">
      <c r="B98" s="57" t="s">
        <v>106</v>
      </c>
      <c r="C98" s="14" t="s">
        <v>92</v>
      </c>
      <c r="D98" s="14">
        <v>7.0000000000000007E-2</v>
      </c>
      <c r="E98" s="58">
        <v>0.8</v>
      </c>
    </row>
    <row r="99" spans="2:5" ht="21.95" customHeight="1" x14ac:dyDescent="1.3">
      <c r="B99" s="55" t="s">
        <v>106</v>
      </c>
      <c r="C99" s="13" t="s">
        <v>93</v>
      </c>
      <c r="D99" s="13">
        <v>0</v>
      </c>
      <c r="E99" s="56">
        <v>0</v>
      </c>
    </row>
    <row r="100" spans="2:5" ht="21.95" customHeight="1" x14ac:dyDescent="1.3">
      <c r="B100" s="57" t="s">
        <v>106</v>
      </c>
      <c r="C100" s="14" t="s">
        <v>94</v>
      </c>
      <c r="D100" s="14">
        <v>0</v>
      </c>
      <c r="E100" s="58">
        <v>0</v>
      </c>
    </row>
    <row r="101" spans="2:5" ht="21.95" customHeight="1" x14ac:dyDescent="1.3">
      <c r="B101" s="55" t="s">
        <v>106</v>
      </c>
      <c r="C101" s="13" t="s">
        <v>95</v>
      </c>
      <c r="D101" s="13">
        <v>0</v>
      </c>
      <c r="E101" s="56">
        <v>0</v>
      </c>
    </row>
    <row r="102" spans="2:5" ht="21.95" customHeight="1" x14ac:dyDescent="1.3">
      <c r="B102" s="57" t="s">
        <v>106</v>
      </c>
      <c r="C102" s="14" t="s">
        <v>96</v>
      </c>
      <c r="D102" s="14">
        <v>0</v>
      </c>
      <c r="E102" s="58">
        <v>0</v>
      </c>
    </row>
    <row r="103" spans="2:5" ht="21.95" customHeight="1" x14ac:dyDescent="1.3">
      <c r="B103" s="55" t="s">
        <v>106</v>
      </c>
      <c r="C103" s="13" t="s">
        <v>97</v>
      </c>
      <c r="D103" s="13">
        <v>0</v>
      </c>
      <c r="E103" s="56">
        <v>0</v>
      </c>
    </row>
    <row r="104" spans="2:5" ht="21.95" customHeight="1" x14ac:dyDescent="1.3">
      <c r="B104" s="57" t="s">
        <v>106</v>
      </c>
      <c r="C104" s="14" t="s">
        <v>98</v>
      </c>
      <c r="D104" s="14">
        <v>0</v>
      </c>
      <c r="E104" s="58">
        <v>0</v>
      </c>
    </row>
    <row r="105" spans="2:5" ht="21.95" customHeight="1" x14ac:dyDescent="1.3">
      <c r="B105" s="55" t="s">
        <v>106</v>
      </c>
      <c r="C105" s="13" t="s">
        <v>99</v>
      </c>
      <c r="D105" s="13">
        <v>0</v>
      </c>
      <c r="E105" s="56">
        <v>0</v>
      </c>
    </row>
    <row r="106" spans="2:5" ht="21.95" customHeight="1" x14ac:dyDescent="1.3">
      <c r="B106" s="57" t="s">
        <v>106</v>
      </c>
      <c r="C106" s="14" t="s">
        <v>100</v>
      </c>
      <c r="D106" s="14">
        <v>0</v>
      </c>
      <c r="E106" s="58">
        <v>0</v>
      </c>
    </row>
    <row r="107" spans="2:5" ht="21.95" customHeight="1" x14ac:dyDescent="1.3">
      <c r="B107" s="55" t="s">
        <v>106</v>
      </c>
      <c r="C107" s="13" t="s">
        <v>101</v>
      </c>
      <c r="D107" s="13">
        <v>0</v>
      </c>
      <c r="E107" s="56">
        <v>0</v>
      </c>
    </row>
    <row r="108" spans="2:5" ht="21.95" customHeight="1" x14ac:dyDescent="1.3">
      <c r="B108" s="57" t="s">
        <v>106</v>
      </c>
      <c r="C108" s="14" t="s">
        <v>102</v>
      </c>
      <c r="D108" s="14">
        <v>0</v>
      </c>
      <c r="E108" s="58">
        <v>0</v>
      </c>
    </row>
    <row r="109" spans="2:5" ht="21.95" customHeight="1" x14ac:dyDescent="1.3">
      <c r="B109" s="55" t="s">
        <v>106</v>
      </c>
      <c r="C109" s="13" t="s">
        <v>103</v>
      </c>
      <c r="D109" s="13">
        <v>0</v>
      </c>
      <c r="E109" s="56">
        <v>0</v>
      </c>
    </row>
    <row r="110" spans="2:5" ht="21.95" customHeight="1" x14ac:dyDescent="1.3">
      <c r="B110" s="59" t="s">
        <v>106</v>
      </c>
      <c r="C110" s="60" t="s">
        <v>104</v>
      </c>
      <c r="D110" s="60">
        <v>0</v>
      </c>
      <c r="E110" s="61">
        <v>0</v>
      </c>
    </row>
  </sheetData>
  <mergeCells count="1">
    <mergeCell ref="A3:C3"/>
  </mergeCells>
  <hyperlinks>
    <hyperlink ref="A3" location="Contents!A1" display="Return to: Main Menu" xr:uid="{6993FB4C-7877-4E5C-9F7B-74150D5BDA96}"/>
  </hyperlinks>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4C46F44E5CB4144B14721DA3AAC8360" ma:contentTypeVersion="4" ma:contentTypeDescription="Create a new document." ma:contentTypeScope="" ma:versionID="8cab29ab7860780f33353e48a9d0beb2">
  <xsd:schema xmlns:xsd="http://www.w3.org/2001/XMLSchema" xmlns:xs="http://www.w3.org/2001/XMLSchema" xmlns:p="http://schemas.microsoft.com/office/2006/metadata/properties" xmlns:ns2="f5ae3390-44dc-45af-81cf-46ca184fc46a" xmlns:ns3="e1f8a382-5774-481d-8748-e888cda0cdce" xmlns:ns4="63cc5491-11d0-42b6-aa67-deea8f49087f" xmlns:ns5="35ebc48a-dc9e-45bc-8496-b347132bae57" targetNamespace="http://schemas.microsoft.com/office/2006/metadata/properties" ma:root="true" ma:fieldsID="a34eb6652ce2647fe069b23c2787c931" ns2:_="" ns3:_="" ns4:_="" ns5:_="">
    <xsd:import namespace="f5ae3390-44dc-45af-81cf-46ca184fc46a"/>
    <xsd:import namespace="e1f8a382-5774-481d-8748-e888cda0cdce"/>
    <xsd:import namespace="63cc5491-11d0-42b6-aa67-deea8f49087f"/>
    <xsd:import namespace="35ebc48a-dc9e-45bc-8496-b347132bae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SearchProperties"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ae3390-44dc-45af-81cf-46ca184fc4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f8a382-5774-481d-8748-e888cda0cdc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3cc5491-11d0-42b6-aa67-deea8f49087f" elementFormDefault="qualified">
    <xsd:import namespace="http://schemas.microsoft.com/office/2006/documentManagement/types"/>
    <xsd:import namespace="http://schemas.microsoft.com/office/infopath/2007/PartnerControls"/>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5fefd14-5d55-4234-9e3d-a596bbbe9ae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5ebc48a-dc9e-45bc-8496-b347132bae57"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5a212154-e24f-4a03-a774-875b19c2067d}" ma:internalName="TaxCatchAll" ma:showField="CatchAllData" ma:web="35ebc48a-dc9e-45bc-8496-b347132bae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e1f8a382-5774-481d-8748-e888cda0cdce">
      <UserInfo>
        <DisplayName/>
        <AccountId xsi:nil="true"/>
        <AccountType/>
      </UserInfo>
    </SharedWithUsers>
    <lcf76f155ced4ddcb4097134ff3c332f xmlns="63cc5491-11d0-42b6-aa67-deea8f49087f">
      <Terms xmlns="http://schemas.microsoft.com/office/infopath/2007/PartnerControls"/>
    </lcf76f155ced4ddcb4097134ff3c332f>
    <TaxCatchAll xmlns="35ebc48a-dc9e-45bc-8496-b347132bae57" xsi:nil="true"/>
  </documentManagement>
</p:properties>
</file>

<file path=customXml/itemProps1.xml><?xml version="1.0" encoding="utf-8"?>
<ds:datastoreItem xmlns:ds="http://schemas.openxmlformats.org/officeDocument/2006/customXml" ds:itemID="{772C7763-E80D-4819-8F5F-649A439B2386}">
  <ds:schemaRefs>
    <ds:schemaRef ds:uri="http://schemas.microsoft.com/sharepoint/v3/contenttype/forms"/>
  </ds:schemaRefs>
</ds:datastoreItem>
</file>

<file path=customXml/itemProps2.xml><?xml version="1.0" encoding="utf-8"?>
<ds:datastoreItem xmlns:ds="http://schemas.openxmlformats.org/officeDocument/2006/customXml" ds:itemID="{75F40839-35CE-4A0E-971A-AD3E70FD89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ae3390-44dc-45af-81cf-46ca184fc46a"/>
    <ds:schemaRef ds:uri="e1f8a382-5774-481d-8748-e888cda0cdce"/>
    <ds:schemaRef ds:uri="63cc5491-11d0-42b6-aa67-deea8f49087f"/>
    <ds:schemaRef ds:uri="35ebc48a-dc9e-45bc-8496-b347132bae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4FF61A-85F9-48B3-9B3C-3FE8A7E0F411}">
  <ds:schemaRefs>
    <ds:schemaRef ds:uri="http://schemas.microsoft.com/office/2006/metadata/properties"/>
    <ds:schemaRef ds:uri="http://schemas.microsoft.com/office/infopath/2007/PartnerControls"/>
    <ds:schemaRef ds:uri="e1f8a382-5774-481d-8748-e888cda0cdce"/>
    <ds:schemaRef ds:uri="63cc5491-11d0-42b6-aa67-deea8f49087f"/>
    <ds:schemaRef ds:uri="35ebc48a-dc9e-45bc-8496-b347132bae5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Cover</vt:lpstr>
      <vt:lpstr>Contents</vt:lpstr>
      <vt:lpstr>Versions</vt:lpstr>
      <vt:lpstr>Starting_Point.Capacity_Data</vt:lpstr>
      <vt:lpstr>Starting_Point.Peak_Demand_Data</vt:lpstr>
      <vt:lpstr>Portfolios</vt:lpstr>
      <vt:lpstr>Portfolio_1</vt:lpstr>
      <vt:lpstr>P1.Capacity_Data</vt:lpstr>
      <vt:lpstr>P1.Adequacy_Results</vt:lpstr>
      <vt:lpstr>Portfolio_2</vt:lpstr>
      <vt:lpstr>P2.Capacity_Data</vt:lpstr>
      <vt:lpstr>P2.Adequacy_Results</vt:lpstr>
      <vt:lpstr>Portfolio 3</vt:lpstr>
      <vt:lpstr>P3.Capacity_Data</vt:lpstr>
      <vt:lpstr>P3.Adequacy_Results</vt:lpstr>
      <vt:lpstr>Portfolio 4</vt:lpstr>
      <vt:lpstr>P4.Capacity_Data</vt:lpstr>
      <vt:lpstr>P4.Adequacy_Results</vt:lpstr>
      <vt:lpstr>Portfolio 5</vt:lpstr>
      <vt:lpstr>P5.Capacity_Data</vt:lpstr>
      <vt:lpstr>P5.Adequacy_Results</vt:lpstr>
      <vt:lpstr>Portfolio 6</vt:lpstr>
      <vt:lpstr>P6.Capacity_Data</vt:lpstr>
      <vt:lpstr>P6.Adequacy_Results</vt:lpstr>
      <vt:lpstr>Sensitivity_Studies</vt:lpstr>
      <vt:lpstr>Sensitivity_Adequacy_Results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Kartik Savanur (NESO)</dc:creator>
  <cp:keywords/>
  <dc:description/>
  <cp:lastModifiedBy>Timothy Price [NESO]</cp:lastModifiedBy>
  <cp:revision/>
  <dcterms:created xsi:type="dcterms:W3CDTF">2025-02-27T12:53:21Z</dcterms:created>
  <dcterms:modified xsi:type="dcterms:W3CDTF">2025-08-06T08:44:34Z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0x010100B4C46F44E5CB4144B14721DA3AAC8360</vt:lpwstr>
  </property>
  <property fmtid="{D5CDD505-2E9C-101B-9397-08002B2CF9AE}" pid="4" name="ComplianceAssetId">
    <vt:lpwstr/>
  </property>
  <property fmtid="{D5CDD505-2E9C-101B-9397-08002B2CF9AE}" pid="5" name="_ExtendedDescription">
    <vt:lpwstr/>
  </property>
  <property fmtid="{D5CDD505-2E9C-101B-9397-08002B2CF9AE}" pid="6" name="_activity">
    <vt:lpwstr>{"FileActivityType":"9","FileActivityTimeStamp":"2025-06-23T09:08:04.247Z","FileActivityUsersOnPage":[{"DisplayName":"Kartik Savanur [NESO]","Id":"kartik.savanur@neso.energy"},{"DisplayName":"Andrew Miller [NESO]","Id":"andrew.miller@neso.energy"},{"DisplayName":"Mohit Joshi [NESO]","Id":"mohit.joshi1@neso.energy"},{"DisplayName":"Lisa Flatley [NESO]","Id":"lisa.flatley@neso.energy"},{"DisplayName":"Timothy Price [NESO]","Id":"timothy.price1@neso.energy"}],"FileActivityNavigationId":null}</vt:lpwstr>
  </property>
  <property fmtid="{D5CDD505-2E9C-101B-9397-08002B2CF9AE}" pid="7" name="TriggerFlowInfo">
    <vt:lpwstr/>
  </property>
  <property fmtid="{D5CDD505-2E9C-101B-9397-08002B2CF9AE}" pid="8" name="Order">
    <vt:r8>528500</vt:r8>
  </property>
</Properties>
</file>