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3140" tabRatio="840"/>
  </bookViews>
  <sheets>
    <sheet name="Notes" sheetId="18" r:id="rId1"/>
    <sheet name="Ofgem IA" sheetId="2" r:id="rId2"/>
    <sheet name="Jun-20" sheetId="3" r:id="rId3"/>
    <sheet name="ENWL" sheetId="5" r:id="rId4"/>
    <sheet name="NPgN" sheetId="1" r:id="rId5"/>
    <sheet name="NPgY" sheetId="6" r:id="rId6"/>
    <sheet name="SPMW" sheetId="7" r:id="rId7"/>
    <sheet name="SPD" sheetId="8" r:id="rId8"/>
    <sheet name="SSES" sheetId="9" r:id="rId9"/>
    <sheet name="SSEH" sheetId="10" r:id="rId10"/>
    <sheet name="EPN" sheetId="11" r:id="rId11"/>
    <sheet name="LPN" sheetId="12" r:id="rId12"/>
    <sheet name="SPN" sheetId="13" r:id="rId13"/>
    <sheet name="EMID" sheetId="14" r:id="rId14"/>
    <sheet name="WMID" sheetId="15" r:id="rId15"/>
    <sheet name="SWALES" sheetId="16" r:id="rId16"/>
    <sheet name="SWEST" sheetId="17" r:id="rId17"/>
  </sheets>
  <externalReferences>
    <externalReference r:id="rId18"/>
  </externalReferences>
  <definedNames>
    <definedName name="_Order1" hidden="1">0</definedName>
    <definedName name="Distributors">[1]Control!$C$21:$C$36</definedName>
    <definedName name="DNOs">[1]Control!$C$21:$C$34</definedName>
    <definedName name="EntityComboCacheDate" hidden="1">39099</definedName>
    <definedName name="EntityComboCacheTestDate" hidden="1">39099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DNOs">[1]Control!$C$35:$C$36</definedName>
    <definedName name="List_Rounding">[1]Control!$C$5:$C$7</definedName>
    <definedName name="List_Significance">[1]Control!$C$12:$C$14</definedName>
    <definedName name="MinSitesInBand">[1]Control!$E$16</definedName>
    <definedName name="RoundingEHV">[1]Control!$K$3</definedName>
    <definedName name="RoundingHV">[1]Control!$I$3</definedName>
    <definedName name="RoundingLVMIC">[1]Control!$G$3</definedName>
    <definedName name="RoundingLVnoMIC">[1]Control!$E$3</definedName>
    <definedName name="SignificanceEHV">[1]Control!$K$10</definedName>
    <definedName name="SignificanceHV">[1]Control!$I$10</definedName>
    <definedName name="SignificanceLVMIC">[1]Control!$G$10</definedName>
    <definedName name="SignificanceLVnoMIC">[1]Control!$E$10</definedName>
    <definedName name="wrn.3E9._.Return." localSheetId="13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3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0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2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1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0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4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5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7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6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2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9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8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5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6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localSheetId="14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  <definedName name="wrn.3E9._.Return." hidden="1">{"Table 1",#N/A,FALSE,"Table 1";"Table 2",#N/A,FALSE,"Table 2";"Table 3a",#N/A,FALSE,"Table 3";"Table 3b_d",#N/A,FALSE,"Table 3";"Table 5a",#N/A,FALSE,"Table 5";"Table 4",#N/A,FALSE,"Table 4";"Table 5b",#N/A,FALSE,"Table 5";"Table 6",#N/A,FALSE,"Table 6"}</definedName>
  </definedNames>
  <calcPr calcId="145621"/>
</workbook>
</file>

<file path=xl/calcChain.xml><?xml version="1.0" encoding="utf-8"?>
<calcChain xmlns="http://schemas.openxmlformats.org/spreadsheetml/2006/main">
  <c r="J4" i="17" l="1"/>
  <c r="F4" i="17"/>
  <c r="J4" i="16"/>
  <c r="F4" i="16"/>
  <c r="J4" i="15"/>
  <c r="F4" i="15"/>
  <c r="J4" i="14"/>
  <c r="F4" i="14"/>
  <c r="J4" i="13"/>
  <c r="F4" i="13"/>
  <c r="J4" i="12"/>
  <c r="F4" i="12"/>
  <c r="J4" i="11"/>
  <c r="F4" i="11"/>
  <c r="J4" i="10"/>
  <c r="F4" i="10"/>
  <c r="J4" i="9"/>
  <c r="F4" i="9"/>
  <c r="J4" i="8"/>
  <c r="F4" i="8"/>
  <c r="J4" i="7"/>
  <c r="F4" i="7"/>
  <c r="J4" i="6"/>
  <c r="F4" i="6"/>
  <c r="J4" i="5"/>
  <c r="F4" i="5"/>
  <c r="J4" i="1"/>
  <c r="F4" i="1"/>
  <c r="K23" i="17"/>
  <c r="K20" i="9"/>
  <c r="K19" i="13"/>
  <c r="K18" i="17"/>
  <c r="K16" i="13"/>
  <c r="K14" i="16"/>
  <c r="K12" i="17"/>
  <c r="K11" i="16"/>
  <c r="K10" i="9"/>
  <c r="K8" i="10"/>
  <c r="K7" i="15"/>
  <c r="K6" i="13"/>
  <c r="J15" i="1" l="1"/>
  <c r="K16" i="17"/>
  <c r="J18" i="6"/>
  <c r="L18" i="6" s="1"/>
  <c r="J7" i="9"/>
  <c r="J8" i="12"/>
  <c r="L8" i="12" s="1"/>
  <c r="J23" i="11"/>
  <c r="L23" i="11" s="1"/>
  <c r="J15" i="5"/>
  <c r="J10" i="6"/>
  <c r="J8" i="11"/>
  <c r="J16" i="11"/>
  <c r="K16" i="8"/>
  <c r="K23" i="11"/>
  <c r="K14" i="10"/>
  <c r="J13" i="6"/>
  <c r="F23" i="17"/>
  <c r="K6" i="1"/>
  <c r="K11" i="10"/>
  <c r="K16" i="12"/>
  <c r="K19" i="17"/>
  <c r="K19" i="12"/>
  <c r="J11" i="11"/>
  <c r="L11" i="11" s="1"/>
  <c r="J18" i="11"/>
  <c r="J15" i="6"/>
  <c r="J16" i="7"/>
  <c r="L16" i="7" s="1"/>
  <c r="J12" i="9"/>
  <c r="L12" i="9" s="1"/>
  <c r="J12" i="17"/>
  <c r="L12" i="17" s="1"/>
  <c r="J23" i="7"/>
  <c r="L23" i="7" s="1"/>
  <c r="K19" i="8"/>
  <c r="K11" i="14"/>
  <c r="K23" i="16"/>
  <c r="J7" i="5"/>
  <c r="L7" i="5" s="1"/>
  <c r="J13" i="5"/>
  <c r="J18" i="5"/>
  <c r="J18" i="8"/>
  <c r="J20" i="9"/>
  <c r="L20" i="9" s="1"/>
  <c r="J11" i="10"/>
  <c r="J7" i="13"/>
  <c r="J15" i="13"/>
  <c r="J19" i="14"/>
  <c r="J12" i="15"/>
  <c r="J15" i="17"/>
  <c r="J20" i="17"/>
  <c r="J23" i="13"/>
  <c r="L23" i="13" s="1"/>
  <c r="J23" i="17"/>
  <c r="L23" i="17" s="1"/>
  <c r="K18" i="1"/>
  <c r="K12" i="7"/>
  <c r="F23" i="8"/>
  <c r="K18" i="11"/>
  <c r="J9" i="5"/>
  <c r="J14" i="5"/>
  <c r="J19" i="5"/>
  <c r="J6" i="6"/>
  <c r="J11" i="6"/>
  <c r="J17" i="6"/>
  <c r="J8" i="8"/>
  <c r="J19" i="8"/>
  <c r="J11" i="9"/>
  <c r="J22" i="9"/>
  <c r="J20" i="12"/>
  <c r="J10" i="13"/>
  <c r="J18" i="13"/>
  <c r="J6" i="14"/>
  <c r="J14" i="14"/>
  <c r="J6" i="17"/>
  <c r="J11" i="17"/>
  <c r="J16" i="17"/>
  <c r="J22" i="17"/>
  <c r="L22" i="17" s="1"/>
  <c r="J23" i="10"/>
  <c r="J23" i="14"/>
  <c r="F23" i="6"/>
  <c r="K11" i="6"/>
  <c r="K12" i="11"/>
  <c r="K11" i="15"/>
  <c r="J10" i="8"/>
  <c r="L10" i="8" s="1"/>
  <c r="J15" i="8"/>
  <c r="L15" i="8" s="1"/>
  <c r="J20" i="8"/>
  <c r="J19" i="10"/>
  <c r="J11" i="13"/>
  <c r="L11" i="13" s="1"/>
  <c r="J19" i="13"/>
  <c r="L19" i="13" s="1"/>
  <c r="J20" i="15"/>
  <c r="K7" i="5"/>
  <c r="F23" i="7"/>
  <c r="F23" i="9"/>
  <c r="F23" i="10"/>
  <c r="F23" i="13"/>
  <c r="F23" i="14"/>
  <c r="N23" i="14" s="1"/>
  <c r="Q23" i="14" s="1"/>
  <c r="K18" i="16"/>
  <c r="J6" i="5"/>
  <c r="J11" i="5"/>
  <c r="J17" i="5"/>
  <c r="J22" i="5"/>
  <c r="J9" i="6"/>
  <c r="J19" i="6"/>
  <c r="L19" i="6" s="1"/>
  <c r="J12" i="7"/>
  <c r="L12" i="7" s="1"/>
  <c r="J6" i="8"/>
  <c r="J16" i="8"/>
  <c r="L16" i="8" s="1"/>
  <c r="J22" i="8"/>
  <c r="J8" i="9"/>
  <c r="J19" i="9"/>
  <c r="J7" i="10"/>
  <c r="L7" i="10" s="1"/>
  <c r="J10" i="11"/>
  <c r="J20" i="11"/>
  <c r="L20" i="11" s="1"/>
  <c r="J12" i="12"/>
  <c r="J6" i="13"/>
  <c r="L6" i="13" s="1"/>
  <c r="J14" i="13"/>
  <c r="L14" i="13" s="1"/>
  <c r="J22" i="13"/>
  <c r="J10" i="14"/>
  <c r="J20" i="16"/>
  <c r="L20" i="16" s="1"/>
  <c r="J8" i="17"/>
  <c r="J23" i="8"/>
  <c r="L23" i="8" s="1"/>
  <c r="J23" i="12"/>
  <c r="K14" i="1"/>
  <c r="K14" i="6"/>
  <c r="K18" i="7"/>
  <c r="K23" i="7"/>
  <c r="K6" i="8"/>
  <c r="K7" i="9"/>
  <c r="F23" i="11"/>
  <c r="K7" i="13"/>
  <c r="K12" i="16"/>
  <c r="K22" i="13"/>
  <c r="K22" i="9"/>
  <c r="K22" i="5"/>
  <c r="K22" i="16"/>
  <c r="K22" i="11"/>
  <c r="K22" i="7"/>
  <c r="K22" i="15"/>
  <c r="K22" i="14"/>
  <c r="K22" i="10"/>
  <c r="K22" i="6"/>
  <c r="K22" i="17"/>
  <c r="K22" i="12"/>
  <c r="K15" i="17"/>
  <c r="K15" i="12"/>
  <c r="K15" i="8"/>
  <c r="K15" i="1"/>
  <c r="K15" i="15"/>
  <c r="K15" i="14"/>
  <c r="K15" i="10"/>
  <c r="K15" i="6"/>
  <c r="K15" i="13"/>
  <c r="K15" i="9"/>
  <c r="K15" i="5"/>
  <c r="K15" i="16"/>
  <c r="K15" i="11"/>
  <c r="K10" i="1"/>
  <c r="K22" i="8"/>
  <c r="K8" i="16"/>
  <c r="K8" i="11"/>
  <c r="K8" i="7"/>
  <c r="K8" i="13"/>
  <c r="K8" i="9"/>
  <c r="K8" i="5"/>
  <c r="K8" i="17"/>
  <c r="K8" i="12"/>
  <c r="K8" i="8"/>
  <c r="K8" i="1"/>
  <c r="K8" i="15"/>
  <c r="K8" i="14"/>
  <c r="K8" i="6"/>
  <c r="K10" i="15"/>
  <c r="K10" i="14"/>
  <c r="K10" i="10"/>
  <c r="K10" i="6"/>
  <c r="K10" i="17"/>
  <c r="K10" i="12"/>
  <c r="K10" i="8"/>
  <c r="K10" i="16"/>
  <c r="K10" i="11"/>
  <c r="K10" i="7"/>
  <c r="K10" i="13"/>
  <c r="K20" i="15"/>
  <c r="K20" i="14"/>
  <c r="K20" i="10"/>
  <c r="K20" i="6"/>
  <c r="K20" i="17"/>
  <c r="K20" i="12"/>
  <c r="K20" i="8"/>
  <c r="K20" i="16"/>
  <c r="K20" i="11"/>
  <c r="K20" i="7"/>
  <c r="K20" i="1"/>
  <c r="K20" i="13"/>
  <c r="K22" i="1"/>
  <c r="K10" i="5"/>
  <c r="K20" i="5"/>
  <c r="K15" i="7"/>
  <c r="K6" i="12"/>
  <c r="K14" i="14"/>
  <c r="K14" i="15"/>
  <c r="K6" i="17"/>
  <c r="K12" i="1"/>
  <c r="K16" i="1"/>
  <c r="K12" i="5"/>
  <c r="K18" i="5"/>
  <c r="K23" i="5"/>
  <c r="K6" i="6"/>
  <c r="K16" i="6"/>
  <c r="K19" i="6"/>
  <c r="K7" i="7"/>
  <c r="K11" i="8"/>
  <c r="K14" i="8"/>
  <c r="K12" i="9"/>
  <c r="K18" i="9"/>
  <c r="K23" i="9"/>
  <c r="K6" i="10"/>
  <c r="K16" i="10"/>
  <c r="K19" i="10"/>
  <c r="K7" i="11"/>
  <c r="K11" i="12"/>
  <c r="K14" i="12"/>
  <c r="K12" i="13"/>
  <c r="K18" i="13"/>
  <c r="K23" i="13"/>
  <c r="K6" i="14"/>
  <c r="K16" i="14"/>
  <c r="K19" i="14"/>
  <c r="K6" i="15"/>
  <c r="K16" i="15"/>
  <c r="K19" i="15"/>
  <c r="K7" i="16"/>
  <c r="K11" i="17"/>
  <c r="K14" i="17"/>
  <c r="K11" i="5"/>
  <c r="K14" i="5"/>
  <c r="K12" i="6"/>
  <c r="K18" i="6"/>
  <c r="K23" i="6"/>
  <c r="K6" i="7"/>
  <c r="K16" i="7"/>
  <c r="K19" i="7"/>
  <c r="K7" i="8"/>
  <c r="K11" i="9"/>
  <c r="K14" i="9"/>
  <c r="K12" i="10"/>
  <c r="K18" i="10"/>
  <c r="K23" i="10"/>
  <c r="K6" i="11"/>
  <c r="K16" i="11"/>
  <c r="K19" i="11"/>
  <c r="K7" i="12"/>
  <c r="K11" i="13"/>
  <c r="K14" i="13"/>
  <c r="K12" i="14"/>
  <c r="K18" i="14"/>
  <c r="K23" i="14"/>
  <c r="K12" i="15"/>
  <c r="K18" i="15"/>
  <c r="K23" i="15"/>
  <c r="K6" i="16"/>
  <c r="K16" i="16"/>
  <c r="K19" i="16"/>
  <c r="K7" i="17"/>
  <c r="K7" i="1"/>
  <c r="K11" i="1"/>
  <c r="K19" i="1"/>
  <c r="K23" i="1"/>
  <c r="K6" i="5"/>
  <c r="K16" i="5"/>
  <c r="K19" i="5"/>
  <c r="K7" i="6"/>
  <c r="K11" i="7"/>
  <c r="K14" i="7"/>
  <c r="K12" i="8"/>
  <c r="K18" i="8"/>
  <c r="K23" i="8"/>
  <c r="K6" i="9"/>
  <c r="K16" i="9"/>
  <c r="K19" i="9"/>
  <c r="K7" i="10"/>
  <c r="K11" i="11"/>
  <c r="K14" i="11"/>
  <c r="K12" i="12"/>
  <c r="K18" i="12"/>
  <c r="K23" i="12"/>
  <c r="K7" i="14"/>
  <c r="J10" i="17"/>
  <c r="J19" i="17"/>
  <c r="J16" i="16"/>
  <c r="J7" i="17"/>
  <c r="J22" i="16"/>
  <c r="L22" i="16" s="1"/>
  <c r="J18" i="17"/>
  <c r="L18" i="17" s="1"/>
  <c r="J14" i="17"/>
  <c r="J21" i="17"/>
  <c r="J23" i="16"/>
  <c r="L23" i="16" s="1"/>
  <c r="J12" i="16"/>
  <c r="F23" i="15"/>
  <c r="J22" i="15"/>
  <c r="F23" i="16"/>
  <c r="N23" i="16" s="1"/>
  <c r="Q23" i="16" s="1"/>
  <c r="J8" i="16"/>
  <c r="J16" i="15"/>
  <c r="L16" i="15" s="1"/>
  <c r="J22" i="14"/>
  <c r="J23" i="15"/>
  <c r="J8" i="15"/>
  <c r="J7" i="14"/>
  <c r="L7" i="14" s="1"/>
  <c r="J15" i="14"/>
  <c r="J18" i="14"/>
  <c r="J11" i="14"/>
  <c r="J21" i="14"/>
  <c r="J6" i="9"/>
  <c r="L6" i="9" s="1"/>
  <c r="J10" i="9"/>
  <c r="L10" i="9" s="1"/>
  <c r="F23" i="12"/>
  <c r="N23" i="12" s="1"/>
  <c r="Q23" i="12" s="1"/>
  <c r="J22" i="12"/>
  <c r="L22" i="12" s="1"/>
  <c r="J21" i="13"/>
  <c r="J16" i="12"/>
  <c r="L16" i="12" s="1"/>
  <c r="J6" i="11"/>
  <c r="L6" i="11" s="1"/>
  <c r="J15" i="11"/>
  <c r="J22" i="11"/>
  <c r="J22" i="10"/>
  <c r="J12" i="11"/>
  <c r="J19" i="11"/>
  <c r="L19" i="11" s="1"/>
  <c r="J7" i="11"/>
  <c r="J15" i="10"/>
  <c r="L15" i="10" s="1"/>
  <c r="J14" i="11"/>
  <c r="J21" i="11"/>
  <c r="J16" i="9"/>
  <c r="J12" i="8"/>
  <c r="J15" i="9"/>
  <c r="J18" i="9"/>
  <c r="J23" i="9"/>
  <c r="J14" i="9"/>
  <c r="L14" i="9" s="1"/>
  <c r="J21" i="9"/>
  <c r="J7" i="8"/>
  <c r="L7" i="8" s="1"/>
  <c r="J11" i="8"/>
  <c r="J14" i="8"/>
  <c r="L14" i="8" s="1"/>
  <c r="J21" i="8"/>
  <c r="J22" i="7"/>
  <c r="J22" i="6"/>
  <c r="J20" i="7"/>
  <c r="J8" i="7"/>
  <c r="J23" i="6"/>
  <c r="L23" i="6" s="1"/>
  <c r="J7" i="6"/>
  <c r="J20" i="6"/>
  <c r="J14" i="6"/>
  <c r="J21" i="6"/>
  <c r="J21" i="5"/>
  <c r="J10" i="5"/>
  <c r="J20" i="5"/>
  <c r="J23" i="5"/>
  <c r="F23" i="5"/>
  <c r="J9" i="1"/>
  <c r="J20" i="1"/>
  <c r="J12" i="1"/>
  <c r="J17" i="1"/>
  <c r="J13" i="1"/>
  <c r="J21" i="1"/>
  <c r="J8" i="1"/>
  <c r="J16" i="1"/>
  <c r="J10" i="1"/>
  <c r="J14" i="1"/>
  <c r="J18" i="1"/>
  <c r="J22" i="1"/>
  <c r="J7" i="1"/>
  <c r="J11" i="1"/>
  <c r="J19" i="1"/>
  <c r="J23" i="1"/>
  <c r="J6" i="1"/>
  <c r="F23" i="1"/>
  <c r="J9" i="17"/>
  <c r="J13" i="17"/>
  <c r="J17" i="17"/>
  <c r="J7" i="16"/>
  <c r="J11" i="16"/>
  <c r="L11" i="16" s="1"/>
  <c r="J15" i="16"/>
  <c r="J19" i="16"/>
  <c r="J9" i="16"/>
  <c r="J13" i="16"/>
  <c r="J17" i="16"/>
  <c r="J21" i="16"/>
  <c r="J6" i="16"/>
  <c r="L6" i="16" s="1"/>
  <c r="J10" i="16"/>
  <c r="J14" i="16"/>
  <c r="L14" i="16" s="1"/>
  <c r="J18" i="16"/>
  <c r="J7" i="15"/>
  <c r="L7" i="15" s="1"/>
  <c r="J11" i="15"/>
  <c r="J15" i="15"/>
  <c r="J19" i="15"/>
  <c r="J9" i="15"/>
  <c r="J13" i="15"/>
  <c r="J17" i="15"/>
  <c r="J21" i="15"/>
  <c r="J6" i="15"/>
  <c r="L6" i="15" s="1"/>
  <c r="J10" i="15"/>
  <c r="J14" i="15"/>
  <c r="J18" i="15"/>
  <c r="J8" i="14"/>
  <c r="J12" i="14"/>
  <c r="J16" i="14"/>
  <c r="J20" i="14"/>
  <c r="J9" i="14"/>
  <c r="J13" i="14"/>
  <c r="J17" i="14"/>
  <c r="J8" i="13"/>
  <c r="L8" i="13" s="1"/>
  <c r="J12" i="13"/>
  <c r="J16" i="13"/>
  <c r="L16" i="13" s="1"/>
  <c r="J20" i="13"/>
  <c r="L20" i="13" s="1"/>
  <c r="J9" i="13"/>
  <c r="J13" i="13"/>
  <c r="J17" i="13"/>
  <c r="J17" i="12"/>
  <c r="J7" i="12"/>
  <c r="J11" i="12"/>
  <c r="L11" i="12" s="1"/>
  <c r="J15" i="12"/>
  <c r="J19" i="12"/>
  <c r="L19" i="12" s="1"/>
  <c r="J9" i="12"/>
  <c r="J13" i="12"/>
  <c r="J21" i="12"/>
  <c r="J6" i="12"/>
  <c r="J10" i="12"/>
  <c r="J14" i="12"/>
  <c r="J18" i="12"/>
  <c r="L18" i="12" s="1"/>
  <c r="J9" i="11"/>
  <c r="J13" i="11"/>
  <c r="J17" i="11"/>
  <c r="J8" i="10"/>
  <c r="L8" i="10" s="1"/>
  <c r="J12" i="10"/>
  <c r="L12" i="10" s="1"/>
  <c r="J16" i="10"/>
  <c r="L16" i="10" s="1"/>
  <c r="J20" i="10"/>
  <c r="L20" i="10" s="1"/>
  <c r="J9" i="10"/>
  <c r="J13" i="10"/>
  <c r="J17" i="10"/>
  <c r="J21" i="10"/>
  <c r="J6" i="10"/>
  <c r="L6" i="10" s="1"/>
  <c r="J10" i="10"/>
  <c r="L10" i="10" s="1"/>
  <c r="J14" i="10"/>
  <c r="L14" i="10" s="1"/>
  <c r="J18" i="10"/>
  <c r="J9" i="9"/>
  <c r="J13" i="9"/>
  <c r="J17" i="9"/>
  <c r="J9" i="8"/>
  <c r="J13" i="8"/>
  <c r="J17" i="8"/>
  <c r="J9" i="7"/>
  <c r="J13" i="7"/>
  <c r="J21" i="7"/>
  <c r="J7" i="7"/>
  <c r="J11" i="7"/>
  <c r="L11" i="7" s="1"/>
  <c r="J15" i="7"/>
  <c r="J19" i="7"/>
  <c r="J17" i="7"/>
  <c r="J6" i="7"/>
  <c r="J10" i="7"/>
  <c r="J14" i="7"/>
  <c r="J18" i="7"/>
  <c r="L18" i="7" s="1"/>
  <c r="J8" i="6"/>
  <c r="L8" i="6" s="1"/>
  <c r="J12" i="6"/>
  <c r="L12" i="6" s="1"/>
  <c r="J16" i="6"/>
  <c r="L16" i="6" s="1"/>
  <c r="J8" i="5"/>
  <c r="J12" i="5"/>
  <c r="L12" i="5" s="1"/>
  <c r="J16" i="5"/>
  <c r="L14" i="7" l="1"/>
  <c r="L19" i="7"/>
  <c r="L12" i="14"/>
  <c r="L10" i="16"/>
  <c r="L20" i="6"/>
  <c r="L14" i="17"/>
  <c r="L6" i="12"/>
  <c r="L15" i="16"/>
  <c r="L16" i="5"/>
  <c r="L15" i="7"/>
  <c r="L14" i="12"/>
  <c r="L8" i="14"/>
  <c r="N23" i="1"/>
  <c r="Q23" i="1" s="1"/>
  <c r="L22" i="14"/>
  <c r="L12" i="16"/>
  <c r="L22" i="8"/>
  <c r="L22" i="5"/>
  <c r="N23" i="9"/>
  <c r="Q23" i="9" s="1"/>
  <c r="L20" i="15"/>
  <c r="L11" i="6"/>
  <c r="L11" i="10"/>
  <c r="L18" i="11"/>
  <c r="L16" i="11"/>
  <c r="L15" i="5"/>
  <c r="L7" i="16"/>
  <c r="N23" i="5"/>
  <c r="Q23" i="5" s="1"/>
  <c r="L19" i="8"/>
  <c r="N23" i="7"/>
  <c r="Q23" i="7" s="1"/>
  <c r="L23" i="9"/>
  <c r="L15" i="17"/>
  <c r="N23" i="13"/>
  <c r="Q23" i="13" s="1"/>
  <c r="N23" i="6"/>
  <c r="Q23" i="6" s="1"/>
  <c r="N23" i="8"/>
  <c r="Q23" i="8" s="1"/>
  <c r="L20" i="14"/>
  <c r="L12" i="11"/>
  <c r="L15" i="11"/>
  <c r="N23" i="15"/>
  <c r="Q23" i="15" s="1"/>
  <c r="N23" i="11"/>
  <c r="Q23" i="11" s="1"/>
  <c r="N23" i="10"/>
  <c r="Q23" i="10" s="1"/>
  <c r="L23" i="14"/>
  <c r="L16" i="17"/>
  <c r="L10" i="13"/>
  <c r="L12" i="15"/>
  <c r="L18" i="5"/>
  <c r="L15" i="6"/>
  <c r="N23" i="17"/>
  <c r="Q23" i="17" s="1"/>
  <c r="L10" i="6"/>
  <c r="L7" i="12"/>
  <c r="L15" i="15"/>
  <c r="L7" i="11"/>
  <c r="L22" i="11"/>
  <c r="L20" i="12"/>
  <c r="L22" i="13"/>
  <c r="L6" i="7"/>
  <c r="L8" i="5"/>
  <c r="L10" i="15"/>
  <c r="L11" i="15"/>
  <c r="L10" i="5"/>
  <c r="L20" i="7"/>
  <c r="L8" i="11"/>
  <c r="L15" i="13"/>
  <c r="L18" i="13"/>
  <c r="L18" i="14"/>
  <c r="L8" i="16"/>
  <c r="L6" i="14"/>
  <c r="L16" i="16"/>
  <c r="L6" i="17"/>
  <c r="L23" i="12"/>
  <c r="L10" i="11"/>
  <c r="L8" i="9"/>
  <c r="L6" i="8"/>
  <c r="L6" i="5"/>
  <c r="L18" i="16"/>
  <c r="L14" i="6"/>
  <c r="L7" i="9"/>
  <c r="L22" i="10"/>
  <c r="L11" i="14"/>
  <c r="L23" i="15"/>
  <c r="L19" i="17"/>
  <c r="L23" i="10"/>
  <c r="L11" i="17"/>
  <c r="L14" i="14"/>
  <c r="L11" i="9"/>
  <c r="L8" i="8"/>
  <c r="L20" i="17"/>
  <c r="L19" i="14"/>
  <c r="L18" i="8"/>
  <c r="L20" i="5"/>
  <c r="L11" i="8"/>
  <c r="L6" i="6"/>
  <c r="L15" i="9"/>
  <c r="L19" i="9"/>
  <c r="L8" i="15"/>
  <c r="L22" i="15"/>
  <c r="L7" i="13"/>
  <c r="L8" i="17"/>
  <c r="L10" i="17"/>
  <c r="L14" i="5"/>
  <c r="L10" i="12"/>
  <c r="L7" i="6"/>
  <c r="L12" i="12"/>
  <c r="L7" i="17"/>
  <c r="L19" i="16"/>
  <c r="K17" i="15"/>
  <c r="L17" i="15" s="1"/>
  <c r="K17" i="14"/>
  <c r="L17" i="14" s="1"/>
  <c r="K17" i="10"/>
  <c r="L17" i="10" s="1"/>
  <c r="K17" i="6"/>
  <c r="L17" i="6" s="1"/>
  <c r="K17" i="17"/>
  <c r="L17" i="17" s="1"/>
  <c r="K17" i="12"/>
  <c r="L17" i="12" s="1"/>
  <c r="K17" i="8"/>
  <c r="L17" i="8" s="1"/>
  <c r="K17" i="1"/>
  <c r="K17" i="16"/>
  <c r="K17" i="11"/>
  <c r="L17" i="11" s="1"/>
  <c r="K17" i="7"/>
  <c r="K17" i="13"/>
  <c r="L17" i="13" s="1"/>
  <c r="K17" i="9"/>
  <c r="L17" i="9" s="1"/>
  <c r="K17" i="5"/>
  <c r="L17" i="5" s="1"/>
  <c r="L17" i="7"/>
  <c r="L17" i="16"/>
  <c r="K9" i="17"/>
  <c r="L9" i="17" s="1"/>
  <c r="K9" i="12"/>
  <c r="L9" i="12" s="1"/>
  <c r="K9" i="8"/>
  <c r="K9" i="15"/>
  <c r="L9" i="15" s="1"/>
  <c r="K9" i="14"/>
  <c r="L9" i="14" s="1"/>
  <c r="K9" i="10"/>
  <c r="K9" i="6"/>
  <c r="L9" i="6" s="1"/>
  <c r="K9" i="1"/>
  <c r="K9" i="13"/>
  <c r="L9" i="13" s="1"/>
  <c r="K9" i="9"/>
  <c r="K9" i="5"/>
  <c r="L9" i="5" s="1"/>
  <c r="K9" i="16"/>
  <c r="L9" i="16" s="1"/>
  <c r="K9" i="11"/>
  <c r="L9" i="11" s="1"/>
  <c r="K9" i="7"/>
  <c r="L19" i="5"/>
  <c r="L11" i="5"/>
  <c r="L8" i="7"/>
  <c r="L7" i="7"/>
  <c r="L22" i="7"/>
  <c r="L9" i="9"/>
  <c r="L12" i="8"/>
  <c r="L16" i="9"/>
  <c r="L14" i="11"/>
  <c r="L15" i="12"/>
  <c r="L14" i="15"/>
  <c r="L19" i="15"/>
  <c r="K21" i="16"/>
  <c r="L21" i="16" s="1"/>
  <c r="K21" i="11"/>
  <c r="L21" i="11" s="1"/>
  <c r="K21" i="7"/>
  <c r="L21" i="7" s="1"/>
  <c r="K21" i="13"/>
  <c r="K21" i="9"/>
  <c r="K21" i="5"/>
  <c r="L21" i="5" s="1"/>
  <c r="K21" i="1"/>
  <c r="K21" i="17"/>
  <c r="L21" i="17" s="1"/>
  <c r="K21" i="12"/>
  <c r="K21" i="8"/>
  <c r="L21" i="8" s="1"/>
  <c r="K21" i="15"/>
  <c r="L21" i="15" s="1"/>
  <c r="K21" i="14"/>
  <c r="L21" i="14" s="1"/>
  <c r="K21" i="10"/>
  <c r="L21" i="10" s="1"/>
  <c r="K21" i="6"/>
  <c r="L21" i="6" s="1"/>
  <c r="L23" i="5"/>
  <c r="L22" i="6"/>
  <c r="L9" i="8"/>
  <c r="L18" i="9"/>
  <c r="L9" i="10"/>
  <c r="L21" i="12"/>
  <c r="L15" i="14"/>
  <c r="L12" i="13"/>
  <c r="L16" i="14"/>
  <c r="L18" i="15"/>
  <c r="K13" i="13"/>
  <c r="L13" i="13" s="1"/>
  <c r="K13" i="9"/>
  <c r="L13" i="9" s="1"/>
  <c r="K13" i="5"/>
  <c r="L13" i="5" s="1"/>
  <c r="K13" i="16"/>
  <c r="L13" i="16" s="1"/>
  <c r="K13" i="11"/>
  <c r="L13" i="11" s="1"/>
  <c r="K13" i="7"/>
  <c r="L13" i="7" s="1"/>
  <c r="K13" i="1"/>
  <c r="K13" i="15"/>
  <c r="K13" i="14"/>
  <c r="L13" i="14" s="1"/>
  <c r="K13" i="10"/>
  <c r="L13" i="10" s="1"/>
  <c r="K13" i="6"/>
  <c r="L13" i="6" s="1"/>
  <c r="K13" i="17"/>
  <c r="L13" i="17" s="1"/>
  <c r="K13" i="12"/>
  <c r="L13" i="12" s="1"/>
  <c r="K13" i="8"/>
  <c r="L13" i="8" s="1"/>
  <c r="L10" i="7"/>
  <c r="L9" i="7"/>
  <c r="L20" i="8"/>
  <c r="L21" i="9"/>
  <c r="L18" i="10"/>
  <c r="L19" i="10"/>
  <c r="L22" i="9"/>
  <c r="L21" i="13"/>
  <c r="L13" i="15"/>
  <c r="L10" i="14"/>
  <c r="F19" i="9" l="1"/>
  <c r="N19" i="9" s="1"/>
  <c r="Q19" i="9" s="1"/>
  <c r="F19" i="10"/>
  <c r="N19" i="10" s="1"/>
  <c r="Q19" i="10" s="1"/>
  <c r="F19" i="12"/>
  <c r="N19" i="12" s="1"/>
  <c r="Q19" i="12" s="1"/>
  <c r="F19" i="17"/>
  <c r="N19" i="17" s="1"/>
  <c r="Q19" i="17" s="1"/>
  <c r="F22" i="17" l="1"/>
  <c r="N22" i="17" s="1"/>
  <c r="Q22" i="17" s="1"/>
  <c r="F21" i="17"/>
  <c r="N21" i="17" s="1"/>
  <c r="Q21" i="17" s="1"/>
  <c r="F20" i="17"/>
  <c r="N20" i="17" s="1"/>
  <c r="Q20" i="17" s="1"/>
  <c r="F20" i="16"/>
  <c r="N20" i="16" s="1"/>
  <c r="Q20" i="16" s="1"/>
  <c r="F19" i="16"/>
  <c r="N19" i="16" s="1"/>
  <c r="Q19" i="16" s="1"/>
  <c r="F22" i="16"/>
  <c r="N22" i="16" s="1"/>
  <c r="Q22" i="16" s="1"/>
  <c r="F21" i="16"/>
  <c r="N21" i="16" s="1"/>
  <c r="Q21" i="16" s="1"/>
  <c r="F21" i="15"/>
  <c r="N21" i="15" s="1"/>
  <c r="Q21" i="15" s="1"/>
  <c r="F19" i="15"/>
  <c r="N19" i="15" s="1"/>
  <c r="Q19" i="15" s="1"/>
  <c r="F20" i="15"/>
  <c r="N20" i="15" s="1"/>
  <c r="Q20" i="15" s="1"/>
  <c r="F22" i="15"/>
  <c r="N22" i="15" s="1"/>
  <c r="Q22" i="15" s="1"/>
  <c r="F21" i="14"/>
  <c r="N21" i="14" s="1"/>
  <c r="Q21" i="14" s="1"/>
  <c r="F20" i="14"/>
  <c r="N20" i="14" s="1"/>
  <c r="Q20" i="14" s="1"/>
  <c r="F22" i="14"/>
  <c r="N22" i="14" s="1"/>
  <c r="Q22" i="14" s="1"/>
  <c r="F19" i="14"/>
  <c r="N19" i="14" s="1"/>
  <c r="Q19" i="14" s="1"/>
  <c r="F21" i="13"/>
  <c r="N21" i="13" s="1"/>
  <c r="Q21" i="13" s="1"/>
  <c r="F19" i="13"/>
  <c r="N19" i="13" s="1"/>
  <c r="Q19" i="13" s="1"/>
  <c r="F22" i="13"/>
  <c r="N22" i="13" s="1"/>
  <c r="Q22" i="13" s="1"/>
  <c r="F20" i="13"/>
  <c r="N20" i="13" s="1"/>
  <c r="Q20" i="13" s="1"/>
  <c r="F20" i="12"/>
  <c r="N20" i="12" s="1"/>
  <c r="Q20" i="12" s="1"/>
  <c r="F22" i="12"/>
  <c r="N22" i="12" s="1"/>
  <c r="Q22" i="12" s="1"/>
  <c r="F21" i="12"/>
  <c r="N21" i="12" s="1"/>
  <c r="Q21" i="12" s="1"/>
  <c r="F21" i="11"/>
  <c r="N21" i="11" s="1"/>
  <c r="Q21" i="11" s="1"/>
  <c r="F22" i="11"/>
  <c r="N22" i="11" s="1"/>
  <c r="Q22" i="11" s="1"/>
  <c r="F19" i="11"/>
  <c r="N19" i="11" s="1"/>
  <c r="Q19" i="11" s="1"/>
  <c r="F20" i="11"/>
  <c r="N20" i="11" s="1"/>
  <c r="Q20" i="11" s="1"/>
  <c r="F20" i="10"/>
  <c r="N20" i="10" s="1"/>
  <c r="Q20" i="10" s="1"/>
  <c r="F22" i="10"/>
  <c r="N22" i="10" s="1"/>
  <c r="Q22" i="10" s="1"/>
  <c r="F21" i="10"/>
  <c r="N21" i="10" s="1"/>
  <c r="Q21" i="10" s="1"/>
  <c r="F21" i="9"/>
  <c r="N21" i="9" s="1"/>
  <c r="Q21" i="9" s="1"/>
  <c r="F20" i="9"/>
  <c r="N20" i="9" s="1"/>
  <c r="Q20" i="9" s="1"/>
  <c r="F22" i="9"/>
  <c r="N22" i="9" s="1"/>
  <c r="Q22" i="9" s="1"/>
  <c r="F22" i="8"/>
  <c r="N22" i="8" s="1"/>
  <c r="Q22" i="8" s="1"/>
  <c r="F19" i="8"/>
  <c r="N19" i="8" s="1"/>
  <c r="Q19" i="8" s="1"/>
  <c r="F21" i="8"/>
  <c r="N21" i="8" s="1"/>
  <c r="Q21" i="8" s="1"/>
  <c r="F20" i="8"/>
  <c r="N20" i="8" s="1"/>
  <c r="Q20" i="8" s="1"/>
  <c r="F22" i="7"/>
  <c r="N22" i="7" s="1"/>
  <c r="Q22" i="7" s="1"/>
  <c r="F21" i="7"/>
  <c r="N21" i="7" s="1"/>
  <c r="Q21" i="7" s="1"/>
  <c r="F20" i="7"/>
  <c r="N20" i="7" s="1"/>
  <c r="Q20" i="7" s="1"/>
  <c r="F19" i="7"/>
  <c r="N19" i="7" s="1"/>
  <c r="Q19" i="7" s="1"/>
  <c r="F22" i="6"/>
  <c r="N22" i="6" s="1"/>
  <c r="Q22" i="6" s="1"/>
  <c r="F21" i="6"/>
  <c r="N21" i="6" s="1"/>
  <c r="Q21" i="6" s="1"/>
  <c r="F19" i="6"/>
  <c r="N19" i="6" s="1"/>
  <c r="Q19" i="6" s="1"/>
  <c r="F20" i="6"/>
  <c r="N20" i="6" s="1"/>
  <c r="Q20" i="6" s="1"/>
  <c r="F19" i="5"/>
  <c r="N19" i="5" s="1"/>
  <c r="Q19" i="5" s="1"/>
  <c r="F20" i="5"/>
  <c r="N20" i="5" s="1"/>
  <c r="Q20" i="5" s="1"/>
  <c r="F22" i="5"/>
  <c r="N22" i="5" s="1"/>
  <c r="Q22" i="5" s="1"/>
  <c r="F21" i="5"/>
  <c r="N21" i="5" s="1"/>
  <c r="Q21" i="5" s="1"/>
  <c r="F6" i="8"/>
  <c r="N6" i="8" s="1"/>
  <c r="Q6" i="8" s="1"/>
  <c r="F11" i="8"/>
  <c r="N11" i="8" s="1"/>
  <c r="Q11" i="8" s="1"/>
  <c r="F11" i="9"/>
  <c r="N11" i="9" s="1"/>
  <c r="Q11" i="9" s="1"/>
  <c r="F8" i="9"/>
  <c r="N8" i="9" s="1"/>
  <c r="Q8" i="9" s="1"/>
  <c r="F7" i="9"/>
  <c r="N7" i="9" s="1"/>
  <c r="Q7" i="9" s="1"/>
  <c r="F18" i="9"/>
  <c r="N18" i="9" s="1"/>
  <c r="Q18" i="9" s="1"/>
  <c r="F16" i="9"/>
  <c r="N16" i="9" s="1"/>
  <c r="Q16" i="9" s="1"/>
  <c r="F15" i="9"/>
  <c r="N15" i="9" s="1"/>
  <c r="Q15" i="9" s="1"/>
  <c r="F17" i="9"/>
  <c r="N17" i="9" s="1"/>
  <c r="Q17" i="9" s="1"/>
  <c r="F14" i="9"/>
  <c r="N14" i="9" s="1"/>
  <c r="Q14" i="9" s="1"/>
  <c r="F13" i="9"/>
  <c r="N13" i="9" s="1"/>
  <c r="Q13" i="9" s="1"/>
  <c r="F14" i="10"/>
  <c r="N14" i="10" s="1"/>
  <c r="Q14" i="10" s="1"/>
  <c r="F11" i="10"/>
  <c r="N11" i="10" s="1"/>
  <c r="Q11" i="10" s="1"/>
  <c r="F7" i="10"/>
  <c r="N7" i="10" s="1"/>
  <c r="Q7" i="10" s="1"/>
  <c r="F8" i="10"/>
  <c r="N8" i="10" s="1"/>
  <c r="Q8" i="10" s="1"/>
  <c r="F9" i="10"/>
  <c r="N9" i="10" s="1"/>
  <c r="Q9" i="10" s="1"/>
  <c r="F10" i="10"/>
  <c r="N10" i="10" s="1"/>
  <c r="Q10" i="10" s="1"/>
  <c r="F17" i="10"/>
  <c r="N17" i="10" s="1"/>
  <c r="Q17" i="10" s="1"/>
  <c r="F18" i="10"/>
  <c r="N18" i="10" s="1"/>
  <c r="Q18" i="10" s="1"/>
  <c r="F16" i="10"/>
  <c r="N16" i="10" s="1"/>
  <c r="Q16" i="10" s="1"/>
  <c r="F15" i="10"/>
  <c r="N15" i="10" s="1"/>
  <c r="Q15" i="10" s="1"/>
  <c r="F12" i="10"/>
  <c r="N12" i="10" s="1"/>
  <c r="Q12" i="10" s="1"/>
  <c r="F11" i="7"/>
  <c r="N11" i="7" s="1"/>
  <c r="Q11" i="7" s="1"/>
  <c r="F7" i="7"/>
  <c r="N7" i="7" s="1"/>
  <c r="Q7" i="7" s="1"/>
  <c r="F8" i="7"/>
  <c r="N8" i="7" s="1"/>
  <c r="Q8" i="7" s="1"/>
  <c r="F15" i="7"/>
  <c r="N15" i="7" s="1"/>
  <c r="Q15" i="7" s="1"/>
  <c r="F18" i="7"/>
  <c r="N18" i="7" s="1"/>
  <c r="Q18" i="7" s="1"/>
  <c r="F16" i="7"/>
  <c r="N16" i="7" s="1"/>
  <c r="Q16" i="7" s="1"/>
  <c r="F16" i="13"/>
  <c r="N16" i="13" s="1"/>
  <c r="Q16" i="13" s="1"/>
  <c r="F12" i="7"/>
  <c r="N12" i="7" s="1"/>
  <c r="Q12" i="7" s="1"/>
  <c r="F13" i="7"/>
  <c r="N13" i="7" s="1"/>
  <c r="Q13" i="7" s="1"/>
  <c r="F11" i="11"/>
  <c r="N11" i="11" s="1"/>
  <c r="Q11" i="11" s="1"/>
  <c r="F9" i="11"/>
  <c r="N9" i="11" s="1"/>
  <c r="Q9" i="11" s="1"/>
  <c r="F10" i="11"/>
  <c r="N10" i="11" s="1"/>
  <c r="Q10" i="11" s="1"/>
  <c r="F7" i="11"/>
  <c r="N7" i="11" s="1"/>
  <c r="Q7" i="11" s="1"/>
  <c r="F8" i="11"/>
  <c r="N8" i="11" s="1"/>
  <c r="Q8" i="11" s="1"/>
  <c r="F15" i="11"/>
  <c r="N15" i="11" s="1"/>
  <c r="Q15" i="11" s="1"/>
  <c r="F18" i="11"/>
  <c r="N18" i="11" s="1"/>
  <c r="Q18" i="11" s="1"/>
  <c r="F16" i="11"/>
  <c r="N16" i="11" s="1"/>
  <c r="Q16" i="11" s="1"/>
  <c r="F6" i="12"/>
  <c r="N6" i="12" s="1"/>
  <c r="Q6" i="12" s="1"/>
  <c r="F13" i="11"/>
  <c r="N13" i="11" s="1"/>
  <c r="Q13" i="11" s="1"/>
  <c r="F11" i="15"/>
  <c r="N11" i="15" s="1"/>
  <c r="Q11" i="15" s="1"/>
  <c r="F12" i="15"/>
  <c r="N12" i="15" s="1"/>
  <c r="Q12" i="15" s="1"/>
  <c r="F6" i="15"/>
  <c r="N6" i="15" s="1"/>
  <c r="Q6" i="15" s="1"/>
  <c r="F11" i="17"/>
  <c r="N11" i="17" s="1"/>
  <c r="Q11" i="17" s="1"/>
  <c r="F9" i="17"/>
  <c r="N9" i="17" s="1"/>
  <c r="Q9" i="17" s="1"/>
  <c r="F10" i="17"/>
  <c r="N10" i="17" s="1"/>
  <c r="Q10" i="17" s="1"/>
  <c r="F8" i="17"/>
  <c r="N8" i="17" s="1"/>
  <c r="Q8" i="17" s="1"/>
  <c r="F7" i="17"/>
  <c r="N7" i="17" s="1"/>
  <c r="Q7" i="17" s="1"/>
  <c r="F17" i="17"/>
  <c r="N17" i="17" s="1"/>
  <c r="Q17" i="17" s="1"/>
  <c r="F15" i="17"/>
  <c r="N15" i="17" s="1"/>
  <c r="Q15" i="17" s="1"/>
  <c r="F18" i="17"/>
  <c r="N18" i="17" s="1"/>
  <c r="Q18" i="17" s="1"/>
  <c r="F12" i="17"/>
  <c r="N12" i="17" s="1"/>
  <c r="Q12" i="17" s="1"/>
  <c r="F11" i="16"/>
  <c r="N11" i="16" s="1"/>
  <c r="Q11" i="16" s="1"/>
  <c r="F9" i="16"/>
  <c r="N9" i="16" s="1"/>
  <c r="Q9" i="16" s="1"/>
  <c r="F10" i="16"/>
  <c r="N10" i="16" s="1"/>
  <c r="Q10" i="16" s="1"/>
  <c r="F8" i="16"/>
  <c r="N8" i="16" s="1"/>
  <c r="Q8" i="16" s="1"/>
  <c r="F7" i="16"/>
  <c r="N7" i="16" s="1"/>
  <c r="Q7" i="16" s="1"/>
  <c r="F15" i="16"/>
  <c r="N15" i="16" s="1"/>
  <c r="Q15" i="16" s="1"/>
  <c r="F18" i="16"/>
  <c r="N18" i="16" s="1"/>
  <c r="Q18" i="16" s="1"/>
  <c r="F14" i="16"/>
  <c r="N14" i="16" s="1"/>
  <c r="Q14" i="16" s="1"/>
  <c r="F13" i="16"/>
  <c r="N13" i="16" s="1"/>
  <c r="Q13" i="16" s="1"/>
  <c r="F11" i="14"/>
  <c r="N11" i="14" s="1"/>
  <c r="Q11" i="14" s="1"/>
  <c r="F9" i="14"/>
  <c r="N9" i="14" s="1"/>
  <c r="Q9" i="14" s="1"/>
  <c r="F7" i="14"/>
  <c r="N7" i="14" s="1"/>
  <c r="Q7" i="14" s="1"/>
  <c r="F10" i="14"/>
  <c r="N10" i="14" s="1"/>
  <c r="Q10" i="14" s="1"/>
  <c r="F8" i="14"/>
  <c r="N8" i="14" s="1"/>
  <c r="Q8" i="14" s="1"/>
  <c r="F16" i="14"/>
  <c r="N16" i="14" s="1"/>
  <c r="Q16" i="14" s="1"/>
  <c r="F12" i="14"/>
  <c r="N12" i="14" s="1"/>
  <c r="Q12" i="14" s="1"/>
  <c r="F13" i="14"/>
  <c r="N13" i="14" s="1"/>
  <c r="Q13" i="14" s="1"/>
  <c r="F7" i="6"/>
  <c r="N7" i="6" s="1"/>
  <c r="Q7" i="6" s="1"/>
  <c r="F8" i="6"/>
  <c r="N8" i="6" s="1"/>
  <c r="Q8" i="6" s="1"/>
  <c r="F10" i="6"/>
  <c r="N10" i="6" s="1"/>
  <c r="Q10" i="6" s="1"/>
  <c r="F9" i="6"/>
  <c r="N9" i="6" s="1"/>
  <c r="Q9" i="6" s="1"/>
  <c r="F18" i="6"/>
  <c r="N18" i="6" s="1"/>
  <c r="Q18" i="6" s="1"/>
  <c r="F16" i="6"/>
  <c r="N16" i="6" s="1"/>
  <c r="Q16" i="6" s="1"/>
  <c r="F11" i="6"/>
  <c r="N11" i="6" s="1"/>
  <c r="Q11" i="6" s="1"/>
  <c r="F12" i="6"/>
  <c r="N12" i="6" s="1"/>
  <c r="Q12" i="6" s="1"/>
  <c r="F10" i="1" l="1"/>
  <c r="N10" i="1" s="1"/>
  <c r="Q10" i="1" s="1"/>
  <c r="F16" i="1"/>
  <c r="N16" i="1" s="1"/>
  <c r="Q16" i="1" s="1"/>
  <c r="F11" i="1"/>
  <c r="N11" i="1" s="1"/>
  <c r="Q11" i="1" s="1"/>
  <c r="F22" i="1"/>
  <c r="N22" i="1" s="1"/>
  <c r="Q22" i="1" s="1"/>
  <c r="F8" i="1"/>
  <c r="N8" i="1" s="1"/>
  <c r="Q8" i="1" s="1"/>
  <c r="F9" i="1"/>
  <c r="N9" i="1" s="1"/>
  <c r="Q9" i="1" s="1"/>
  <c r="F7" i="1"/>
  <c r="N7" i="1" s="1"/>
  <c r="Q7" i="1" s="1"/>
  <c r="F6" i="1"/>
  <c r="N6" i="1" s="1"/>
  <c r="Q6" i="1" s="1"/>
  <c r="F13" i="17"/>
  <c r="N13" i="17" s="1"/>
  <c r="Q13" i="17" s="1"/>
  <c r="F8" i="15"/>
  <c r="N8" i="15" s="1"/>
  <c r="Q8" i="15" s="1"/>
  <c r="F18" i="15"/>
  <c r="N18" i="15" s="1"/>
  <c r="Q18" i="15" s="1"/>
  <c r="F10" i="15"/>
  <c r="N10" i="15" s="1"/>
  <c r="Q10" i="15" s="1"/>
  <c r="F9" i="15"/>
  <c r="N9" i="15" s="1"/>
  <c r="Q9" i="15" s="1"/>
  <c r="F7" i="15"/>
  <c r="N7" i="15" s="1"/>
  <c r="Q7" i="15" s="1"/>
  <c r="F15" i="15"/>
  <c r="N15" i="15" s="1"/>
  <c r="Q15" i="15" s="1"/>
  <c r="F7" i="13"/>
  <c r="N7" i="13" s="1"/>
  <c r="Q7" i="13" s="1"/>
  <c r="F9" i="13"/>
  <c r="N9" i="13" s="1"/>
  <c r="Q9" i="13" s="1"/>
  <c r="F18" i="13"/>
  <c r="N18" i="13" s="1"/>
  <c r="Q18" i="13" s="1"/>
  <c r="F11" i="13"/>
  <c r="N11" i="13" s="1"/>
  <c r="Q11" i="13" s="1"/>
  <c r="F13" i="13"/>
  <c r="N13" i="13" s="1"/>
  <c r="Q13" i="13" s="1"/>
  <c r="F10" i="13"/>
  <c r="N10" i="13" s="1"/>
  <c r="Q10" i="13" s="1"/>
  <c r="F14" i="13"/>
  <c r="N14" i="13" s="1"/>
  <c r="Q14" i="13" s="1"/>
  <c r="F12" i="13"/>
  <c r="N12" i="13" s="1"/>
  <c r="Q12" i="13" s="1"/>
  <c r="F8" i="13"/>
  <c r="N8" i="13" s="1"/>
  <c r="Q8" i="13" s="1"/>
  <c r="F15" i="12"/>
  <c r="N15" i="12" s="1"/>
  <c r="Q15" i="12" s="1"/>
  <c r="F7" i="12"/>
  <c r="N7" i="12" s="1"/>
  <c r="Q7" i="12" s="1"/>
  <c r="F11" i="12"/>
  <c r="N11" i="12" s="1"/>
  <c r="Q11" i="12" s="1"/>
  <c r="F17" i="12"/>
  <c r="N17" i="12" s="1"/>
  <c r="Q17" i="12" s="1"/>
  <c r="F9" i="12"/>
  <c r="N9" i="12" s="1"/>
  <c r="Q9" i="12" s="1"/>
  <c r="F8" i="12"/>
  <c r="N8" i="12" s="1"/>
  <c r="Q8" i="12" s="1"/>
  <c r="F10" i="12"/>
  <c r="N10" i="12" s="1"/>
  <c r="Q10" i="12" s="1"/>
  <c r="F12" i="11"/>
  <c r="N12" i="11" s="1"/>
  <c r="Q12" i="11" s="1"/>
  <c r="F13" i="10"/>
  <c r="N13" i="10" s="1"/>
  <c r="Q13" i="10" s="1"/>
  <c r="F12" i="9"/>
  <c r="N12" i="9" s="1"/>
  <c r="Q12" i="9" s="1"/>
  <c r="F12" i="8"/>
  <c r="N12" i="8" s="1"/>
  <c r="Q12" i="8" s="1"/>
  <c r="F14" i="8"/>
  <c r="N14" i="8" s="1"/>
  <c r="Q14" i="8" s="1"/>
  <c r="F16" i="8"/>
  <c r="N16" i="8" s="1"/>
  <c r="Q16" i="8" s="1"/>
  <c r="F8" i="8"/>
  <c r="N8" i="8" s="1"/>
  <c r="Q8" i="8" s="1"/>
  <c r="F9" i="8"/>
  <c r="N9" i="8" s="1"/>
  <c r="Q9" i="8" s="1"/>
  <c r="F13" i="8"/>
  <c r="N13" i="8" s="1"/>
  <c r="Q13" i="8" s="1"/>
  <c r="F17" i="8"/>
  <c r="N17" i="8" s="1"/>
  <c r="Q17" i="8" s="1"/>
  <c r="F10" i="8"/>
  <c r="N10" i="8" s="1"/>
  <c r="Q10" i="8" s="1"/>
  <c r="F7" i="8"/>
  <c r="N7" i="8" s="1"/>
  <c r="Q7" i="8" s="1"/>
  <c r="F13" i="5"/>
  <c r="N13" i="5" s="1"/>
  <c r="Q13" i="5" s="1"/>
  <c r="F11" i="5"/>
  <c r="N11" i="5" s="1"/>
  <c r="Q11" i="5" s="1"/>
  <c r="F14" i="5"/>
  <c r="N14" i="5" s="1"/>
  <c r="Q14" i="5" s="1"/>
  <c r="F9" i="5"/>
  <c r="N9" i="5" s="1"/>
  <c r="Q9" i="5" s="1"/>
  <c r="F18" i="5"/>
  <c r="N18" i="5" s="1"/>
  <c r="Q18" i="5" s="1"/>
  <c r="F12" i="5"/>
  <c r="N12" i="5" s="1"/>
  <c r="Q12" i="5" s="1"/>
  <c r="F7" i="5"/>
  <c r="N7" i="5" s="1"/>
  <c r="Q7" i="5" s="1"/>
  <c r="F6" i="9"/>
  <c r="N6" i="9" s="1"/>
  <c r="Q6" i="9" s="1"/>
  <c r="F6" i="10"/>
  <c r="N6" i="10" s="1"/>
  <c r="Q6" i="10" s="1"/>
  <c r="F6" i="7"/>
  <c r="N6" i="7" s="1"/>
  <c r="Q6" i="7" s="1"/>
  <c r="F6" i="11"/>
  <c r="N6" i="11" s="1"/>
  <c r="Q6" i="11" s="1"/>
  <c r="F6" i="17"/>
  <c r="N6" i="17" s="1"/>
  <c r="Q6" i="17" s="1"/>
  <c r="F6" i="16"/>
  <c r="N6" i="16" s="1"/>
  <c r="Q6" i="16" s="1"/>
  <c r="F6" i="14"/>
  <c r="N6" i="14" s="1"/>
  <c r="Q6" i="14" s="1"/>
  <c r="F6" i="6"/>
  <c r="N6" i="6" s="1"/>
  <c r="Q6" i="6" s="1"/>
  <c r="G23" i="16" l="1"/>
  <c r="G23" i="17"/>
  <c r="O23" i="17" s="1"/>
  <c r="R23" i="17" s="1"/>
  <c r="G23" i="14"/>
  <c r="O23" i="14" s="1"/>
  <c r="R23" i="14" s="1"/>
  <c r="G23" i="15"/>
  <c r="O23" i="15" s="1"/>
  <c r="R23" i="15" s="1"/>
  <c r="G23" i="12"/>
  <c r="O23" i="12" s="1"/>
  <c r="R23" i="12" s="1"/>
  <c r="G23" i="13"/>
  <c r="O23" i="13" s="1"/>
  <c r="R23" i="13" s="1"/>
  <c r="G23" i="10"/>
  <c r="G23" i="11"/>
  <c r="O23" i="11" s="1"/>
  <c r="R23" i="11" s="1"/>
  <c r="G23" i="8"/>
  <c r="G23" i="9"/>
  <c r="O23" i="9" s="1"/>
  <c r="R23" i="9" s="1"/>
  <c r="G23" i="6"/>
  <c r="O23" i="6" s="1"/>
  <c r="R23" i="6" s="1"/>
  <c r="G23" i="7"/>
  <c r="O23" i="7" s="1"/>
  <c r="R23" i="7" s="1"/>
  <c r="L23" i="1"/>
  <c r="G23" i="5"/>
  <c r="O23" i="5" s="1"/>
  <c r="R23" i="5" s="1"/>
  <c r="F21" i="1"/>
  <c r="N21" i="1" s="1"/>
  <c r="Q21" i="1" s="1"/>
  <c r="F19" i="1"/>
  <c r="N19" i="1" s="1"/>
  <c r="Q19" i="1" s="1"/>
  <c r="F20" i="1"/>
  <c r="N20" i="1" s="1"/>
  <c r="Q20" i="1" s="1"/>
  <c r="G23" i="1"/>
  <c r="O23" i="1" s="1"/>
  <c r="R23" i="1" s="1"/>
  <c r="F14" i="17"/>
  <c r="N14" i="17" s="1"/>
  <c r="Q14" i="17" s="1"/>
  <c r="F16" i="17"/>
  <c r="N16" i="17" s="1"/>
  <c r="Q16" i="17" s="1"/>
  <c r="F12" i="16"/>
  <c r="N12" i="16" s="1"/>
  <c r="Q12" i="16" s="1"/>
  <c r="F17" i="16"/>
  <c r="N17" i="16" s="1"/>
  <c r="Q17" i="16" s="1"/>
  <c r="F16" i="16"/>
  <c r="N16" i="16" s="1"/>
  <c r="Q16" i="16" s="1"/>
  <c r="F16" i="15"/>
  <c r="N16" i="15" s="1"/>
  <c r="Q16" i="15" s="1"/>
  <c r="F17" i="15"/>
  <c r="N17" i="15" s="1"/>
  <c r="Q17" i="15" s="1"/>
  <c r="F14" i="15"/>
  <c r="N14" i="15" s="1"/>
  <c r="Q14" i="15" s="1"/>
  <c r="F13" i="15"/>
  <c r="N13" i="15" s="1"/>
  <c r="Q13" i="15" s="1"/>
  <c r="F15" i="14"/>
  <c r="N15" i="14" s="1"/>
  <c r="Q15" i="14" s="1"/>
  <c r="F17" i="14"/>
  <c r="N17" i="14" s="1"/>
  <c r="Q17" i="14" s="1"/>
  <c r="F18" i="14"/>
  <c r="N18" i="14" s="1"/>
  <c r="Q18" i="14" s="1"/>
  <c r="F14" i="14"/>
  <c r="N14" i="14" s="1"/>
  <c r="Q14" i="14" s="1"/>
  <c r="F6" i="13"/>
  <c r="N6" i="13" s="1"/>
  <c r="Q6" i="13" s="1"/>
  <c r="F17" i="13"/>
  <c r="N17" i="13" s="1"/>
  <c r="Q17" i="13" s="1"/>
  <c r="F15" i="13"/>
  <c r="N15" i="13" s="1"/>
  <c r="Q15" i="13" s="1"/>
  <c r="F16" i="12"/>
  <c r="N16" i="12" s="1"/>
  <c r="Q16" i="12" s="1"/>
  <c r="F12" i="12"/>
  <c r="N12" i="12" s="1"/>
  <c r="Q12" i="12" s="1"/>
  <c r="F18" i="12"/>
  <c r="N18" i="12" s="1"/>
  <c r="Q18" i="12" s="1"/>
  <c r="F13" i="12"/>
  <c r="N13" i="12" s="1"/>
  <c r="Q13" i="12" s="1"/>
  <c r="F14" i="12"/>
  <c r="N14" i="12" s="1"/>
  <c r="Q14" i="12" s="1"/>
  <c r="F17" i="11"/>
  <c r="N17" i="11" s="1"/>
  <c r="Q17" i="11" s="1"/>
  <c r="F14" i="11"/>
  <c r="N14" i="11" s="1"/>
  <c r="Q14" i="11" s="1"/>
  <c r="F9" i="9"/>
  <c r="N9" i="9" s="1"/>
  <c r="Q9" i="9" s="1"/>
  <c r="F10" i="9"/>
  <c r="N10" i="9" s="1"/>
  <c r="Q10" i="9" s="1"/>
  <c r="F15" i="8"/>
  <c r="N15" i="8" s="1"/>
  <c r="Q15" i="8" s="1"/>
  <c r="F18" i="8"/>
  <c r="N18" i="8" s="1"/>
  <c r="Q18" i="8" s="1"/>
  <c r="F9" i="7"/>
  <c r="N9" i="7" s="1"/>
  <c r="Q9" i="7" s="1"/>
  <c r="F14" i="7"/>
  <c r="N14" i="7" s="1"/>
  <c r="Q14" i="7" s="1"/>
  <c r="F10" i="7"/>
  <c r="N10" i="7" s="1"/>
  <c r="Q10" i="7" s="1"/>
  <c r="F17" i="7"/>
  <c r="N17" i="7" s="1"/>
  <c r="Q17" i="7" s="1"/>
  <c r="F14" i="6"/>
  <c r="N14" i="6" s="1"/>
  <c r="Q14" i="6" s="1"/>
  <c r="F17" i="6"/>
  <c r="N17" i="6" s="1"/>
  <c r="Q17" i="6" s="1"/>
  <c r="F13" i="6"/>
  <c r="N13" i="6" s="1"/>
  <c r="Q13" i="6" s="1"/>
  <c r="F15" i="6"/>
  <c r="N15" i="6" s="1"/>
  <c r="Q15" i="6" s="1"/>
  <c r="F10" i="5"/>
  <c r="N10" i="5" s="1"/>
  <c r="Q10" i="5" s="1"/>
  <c r="F16" i="5"/>
  <c r="N16" i="5" s="1"/>
  <c r="Q16" i="5" s="1"/>
  <c r="F8" i="5"/>
  <c r="N8" i="5" s="1"/>
  <c r="Q8" i="5" s="1"/>
  <c r="F15" i="5"/>
  <c r="N15" i="5" s="1"/>
  <c r="Q15" i="5" s="1"/>
  <c r="F17" i="5"/>
  <c r="N17" i="5" s="1"/>
  <c r="Q17" i="5" s="1"/>
  <c r="F6" i="5"/>
  <c r="N6" i="5" s="1"/>
  <c r="Q6" i="5" s="1"/>
  <c r="G12" i="17"/>
  <c r="O12" i="17" s="1"/>
  <c r="R12" i="17" s="1"/>
  <c r="G19" i="17"/>
  <c r="O19" i="17" s="1"/>
  <c r="R19" i="17" s="1"/>
  <c r="G18" i="17"/>
  <c r="O18" i="17" s="1"/>
  <c r="R18" i="17" s="1"/>
  <c r="G21" i="17"/>
  <c r="O21" i="17" s="1"/>
  <c r="R21" i="17" s="1"/>
  <c r="G14" i="17"/>
  <c r="O14" i="17" s="1"/>
  <c r="R14" i="17" s="1"/>
  <c r="G20" i="17"/>
  <c r="O20" i="17" s="1"/>
  <c r="R20" i="17" s="1"/>
  <c r="G13" i="17"/>
  <c r="O13" i="17" s="1"/>
  <c r="R13" i="17" s="1"/>
  <c r="G17" i="17"/>
  <c r="O17" i="17" s="1"/>
  <c r="R17" i="17" s="1"/>
  <c r="G15" i="17"/>
  <c r="O15" i="17" s="1"/>
  <c r="R15" i="17" s="1"/>
  <c r="H23" i="8" l="1"/>
  <c r="P23" i="8" s="1"/>
  <c r="S23" i="8" s="1"/>
  <c r="O23" i="8"/>
  <c r="R23" i="8" s="1"/>
  <c r="H23" i="16"/>
  <c r="P23" i="16" s="1"/>
  <c r="S23" i="16" s="1"/>
  <c r="O23" i="16"/>
  <c r="R23" i="16" s="1"/>
  <c r="H23" i="10"/>
  <c r="P23" i="10" s="1"/>
  <c r="S23" i="10" s="1"/>
  <c r="O23" i="10"/>
  <c r="R23" i="10" s="1"/>
  <c r="G7" i="16"/>
  <c r="O7" i="16" s="1"/>
  <c r="R7" i="16" s="1"/>
  <c r="G7" i="17"/>
  <c r="O7" i="17" s="1"/>
  <c r="R7" i="17" s="1"/>
  <c r="G11" i="16"/>
  <c r="O11" i="16" s="1"/>
  <c r="R11" i="16" s="1"/>
  <c r="G11" i="17"/>
  <c r="O11" i="17" s="1"/>
  <c r="R11" i="17" s="1"/>
  <c r="H21" i="17"/>
  <c r="P21" i="17" s="1"/>
  <c r="S21" i="17" s="1"/>
  <c r="H13" i="17"/>
  <c r="P13" i="17" s="1"/>
  <c r="S13" i="17" s="1"/>
  <c r="H15" i="17"/>
  <c r="P15" i="17" s="1"/>
  <c r="S15" i="17" s="1"/>
  <c r="H14" i="17"/>
  <c r="P14" i="17" s="1"/>
  <c r="S14" i="17" s="1"/>
  <c r="G16" i="16"/>
  <c r="O16" i="16" s="1"/>
  <c r="R16" i="16" s="1"/>
  <c r="G16" i="17"/>
  <c r="O16" i="17" s="1"/>
  <c r="R16" i="17" s="1"/>
  <c r="H17" i="17"/>
  <c r="P17" i="17" s="1"/>
  <c r="S17" i="17" s="1"/>
  <c r="H12" i="17"/>
  <c r="P12" i="17" s="1"/>
  <c r="S12" i="17" s="1"/>
  <c r="G8" i="16"/>
  <c r="O8" i="16" s="1"/>
  <c r="R8" i="16" s="1"/>
  <c r="G8" i="17"/>
  <c r="O8" i="17" s="1"/>
  <c r="R8" i="17" s="1"/>
  <c r="G6" i="16"/>
  <c r="O6" i="16" s="1"/>
  <c r="R6" i="16" s="1"/>
  <c r="G6" i="17"/>
  <c r="O6" i="17" s="1"/>
  <c r="R6" i="17" s="1"/>
  <c r="H18" i="17"/>
  <c r="P18" i="17" s="1"/>
  <c r="S18" i="17" s="1"/>
  <c r="H23" i="17"/>
  <c r="P23" i="17" s="1"/>
  <c r="S23" i="17" s="1"/>
  <c r="G10" i="16"/>
  <c r="G10" i="17"/>
  <c r="O10" i="17" s="1"/>
  <c r="R10" i="17" s="1"/>
  <c r="G9" i="16"/>
  <c r="O9" i="16" s="1"/>
  <c r="R9" i="16" s="1"/>
  <c r="G9" i="17"/>
  <c r="O9" i="17" s="1"/>
  <c r="R9" i="17" s="1"/>
  <c r="H20" i="17"/>
  <c r="P20" i="17" s="1"/>
  <c r="S20" i="17" s="1"/>
  <c r="H19" i="17"/>
  <c r="P19" i="17" s="1"/>
  <c r="S19" i="17" s="1"/>
  <c r="G15" i="15"/>
  <c r="O15" i="15" s="1"/>
  <c r="R15" i="15" s="1"/>
  <c r="G15" i="16"/>
  <c r="O15" i="16" s="1"/>
  <c r="R15" i="16" s="1"/>
  <c r="G14" i="15"/>
  <c r="O14" i="15" s="1"/>
  <c r="R14" i="15" s="1"/>
  <c r="G14" i="16"/>
  <c r="O14" i="16" s="1"/>
  <c r="R14" i="16" s="1"/>
  <c r="G17" i="15"/>
  <c r="O17" i="15" s="1"/>
  <c r="R17" i="15" s="1"/>
  <c r="G17" i="16"/>
  <c r="O17" i="16" s="1"/>
  <c r="R17" i="16" s="1"/>
  <c r="G12" i="15"/>
  <c r="O12" i="15" s="1"/>
  <c r="R12" i="15" s="1"/>
  <c r="G12" i="16"/>
  <c r="O12" i="16" s="1"/>
  <c r="R12" i="16" s="1"/>
  <c r="G13" i="15"/>
  <c r="O13" i="15" s="1"/>
  <c r="R13" i="15" s="1"/>
  <c r="G13" i="16"/>
  <c r="O13" i="16" s="1"/>
  <c r="R13" i="16" s="1"/>
  <c r="H23" i="14"/>
  <c r="P23" i="14" s="1"/>
  <c r="S23" i="14" s="1"/>
  <c r="G21" i="15"/>
  <c r="G21" i="16"/>
  <c r="O21" i="16" s="1"/>
  <c r="R21" i="16" s="1"/>
  <c r="G18" i="15"/>
  <c r="G18" i="16"/>
  <c r="O18" i="16" s="1"/>
  <c r="R18" i="16" s="1"/>
  <c r="G20" i="15"/>
  <c r="G20" i="16"/>
  <c r="O20" i="16" s="1"/>
  <c r="R20" i="16" s="1"/>
  <c r="G19" i="15"/>
  <c r="G19" i="16"/>
  <c r="O19" i="16" s="1"/>
  <c r="R19" i="16" s="1"/>
  <c r="G8" i="14"/>
  <c r="G8" i="15"/>
  <c r="O8" i="15" s="1"/>
  <c r="R8" i="15" s="1"/>
  <c r="G6" i="14"/>
  <c r="O6" i="14" s="1"/>
  <c r="R6" i="14" s="1"/>
  <c r="G6" i="15"/>
  <c r="O6" i="15" s="1"/>
  <c r="R6" i="15" s="1"/>
  <c r="G9" i="14"/>
  <c r="O9" i="14" s="1"/>
  <c r="R9" i="14" s="1"/>
  <c r="G9" i="15"/>
  <c r="O9" i="15" s="1"/>
  <c r="R9" i="15" s="1"/>
  <c r="G16" i="14"/>
  <c r="O16" i="14" s="1"/>
  <c r="R16" i="14" s="1"/>
  <c r="G16" i="15"/>
  <c r="O16" i="15" s="1"/>
  <c r="R16" i="15" s="1"/>
  <c r="H23" i="15"/>
  <c r="P23" i="15" s="1"/>
  <c r="S23" i="15" s="1"/>
  <c r="G10" i="14"/>
  <c r="O10" i="14" s="1"/>
  <c r="R10" i="14" s="1"/>
  <c r="G10" i="15"/>
  <c r="O10" i="15" s="1"/>
  <c r="R10" i="15" s="1"/>
  <c r="G7" i="14"/>
  <c r="O7" i="14" s="1"/>
  <c r="R7" i="14" s="1"/>
  <c r="G7" i="15"/>
  <c r="O7" i="15" s="1"/>
  <c r="R7" i="15" s="1"/>
  <c r="G11" i="14"/>
  <c r="G11" i="15"/>
  <c r="O11" i="15" s="1"/>
  <c r="R11" i="15" s="1"/>
  <c r="G18" i="13"/>
  <c r="G18" i="14"/>
  <c r="O18" i="14" s="1"/>
  <c r="R18" i="14" s="1"/>
  <c r="G20" i="13"/>
  <c r="G20" i="14"/>
  <c r="O20" i="14" s="1"/>
  <c r="R20" i="14" s="1"/>
  <c r="H23" i="12"/>
  <c r="P23" i="12" s="1"/>
  <c r="S23" i="12" s="1"/>
  <c r="G13" i="13"/>
  <c r="O13" i="13" s="1"/>
  <c r="R13" i="13" s="1"/>
  <c r="G13" i="14"/>
  <c r="O13" i="14" s="1"/>
  <c r="R13" i="14" s="1"/>
  <c r="G19" i="13"/>
  <c r="O19" i="13" s="1"/>
  <c r="R19" i="13" s="1"/>
  <c r="G19" i="14"/>
  <c r="O19" i="14" s="1"/>
  <c r="R19" i="14" s="1"/>
  <c r="G15" i="13"/>
  <c r="G15" i="14"/>
  <c r="O15" i="14" s="1"/>
  <c r="R15" i="14" s="1"/>
  <c r="G14" i="13"/>
  <c r="G14" i="14"/>
  <c r="O14" i="14" s="1"/>
  <c r="R14" i="14" s="1"/>
  <c r="G17" i="13"/>
  <c r="G17" i="14"/>
  <c r="O17" i="14" s="1"/>
  <c r="R17" i="14" s="1"/>
  <c r="G21" i="13"/>
  <c r="G21" i="14"/>
  <c r="O21" i="14" s="1"/>
  <c r="R21" i="14" s="1"/>
  <c r="G12" i="13"/>
  <c r="O12" i="13" s="1"/>
  <c r="R12" i="13" s="1"/>
  <c r="G12" i="14"/>
  <c r="O12" i="14" s="1"/>
  <c r="R12" i="14" s="1"/>
  <c r="G8" i="12"/>
  <c r="G8" i="13"/>
  <c r="O8" i="13" s="1"/>
  <c r="R8" i="13" s="1"/>
  <c r="G6" i="12"/>
  <c r="G6" i="13"/>
  <c r="O6" i="13" s="1"/>
  <c r="R6" i="13" s="1"/>
  <c r="H23" i="13"/>
  <c r="P23" i="13" s="1"/>
  <c r="S23" i="13" s="1"/>
  <c r="G16" i="12"/>
  <c r="O16" i="12" s="1"/>
  <c r="R16" i="12" s="1"/>
  <c r="G16" i="13"/>
  <c r="O16" i="13" s="1"/>
  <c r="R16" i="13" s="1"/>
  <c r="G7" i="12"/>
  <c r="G7" i="13"/>
  <c r="O7" i="13" s="1"/>
  <c r="R7" i="13" s="1"/>
  <c r="G11" i="12"/>
  <c r="G11" i="13"/>
  <c r="O11" i="13" s="1"/>
  <c r="R11" i="13" s="1"/>
  <c r="G10" i="12"/>
  <c r="O10" i="12" s="1"/>
  <c r="R10" i="12" s="1"/>
  <c r="G10" i="13"/>
  <c r="O10" i="13" s="1"/>
  <c r="R10" i="13" s="1"/>
  <c r="G9" i="12"/>
  <c r="O9" i="12" s="1"/>
  <c r="R9" i="12" s="1"/>
  <c r="G9" i="13"/>
  <c r="O9" i="13" s="1"/>
  <c r="R9" i="13" s="1"/>
  <c r="G20" i="11"/>
  <c r="O20" i="11" s="1"/>
  <c r="R20" i="11" s="1"/>
  <c r="G20" i="12"/>
  <c r="O20" i="12" s="1"/>
  <c r="R20" i="12" s="1"/>
  <c r="G15" i="11"/>
  <c r="O15" i="11" s="1"/>
  <c r="R15" i="11" s="1"/>
  <c r="G15" i="12"/>
  <c r="O15" i="12" s="1"/>
  <c r="R15" i="12" s="1"/>
  <c r="G14" i="11"/>
  <c r="O14" i="11" s="1"/>
  <c r="R14" i="11" s="1"/>
  <c r="G14" i="12"/>
  <c r="O14" i="12" s="1"/>
  <c r="R14" i="12" s="1"/>
  <c r="G17" i="11"/>
  <c r="O17" i="11" s="1"/>
  <c r="R17" i="11" s="1"/>
  <c r="G17" i="12"/>
  <c r="O17" i="12" s="1"/>
  <c r="R17" i="12" s="1"/>
  <c r="G21" i="11"/>
  <c r="O21" i="11" s="1"/>
  <c r="R21" i="11" s="1"/>
  <c r="G21" i="12"/>
  <c r="O21" i="12" s="1"/>
  <c r="R21" i="12" s="1"/>
  <c r="G12" i="11"/>
  <c r="G12" i="12"/>
  <c r="O12" i="12" s="1"/>
  <c r="R12" i="12" s="1"/>
  <c r="G19" i="11"/>
  <c r="G19" i="12"/>
  <c r="O19" i="12" s="1"/>
  <c r="R19" i="12" s="1"/>
  <c r="G13" i="11"/>
  <c r="G13" i="12"/>
  <c r="O13" i="12" s="1"/>
  <c r="R13" i="12" s="1"/>
  <c r="G18" i="11"/>
  <c r="O18" i="11" s="1"/>
  <c r="R18" i="11" s="1"/>
  <c r="G18" i="12"/>
  <c r="O18" i="12" s="1"/>
  <c r="R18" i="12" s="1"/>
  <c r="G9" i="10"/>
  <c r="G9" i="11"/>
  <c r="O9" i="11" s="1"/>
  <c r="R9" i="11" s="1"/>
  <c r="G16" i="10"/>
  <c r="O16" i="10" s="1"/>
  <c r="R16" i="10" s="1"/>
  <c r="G16" i="11"/>
  <c r="O16" i="11" s="1"/>
  <c r="R16" i="11" s="1"/>
  <c r="H23" i="11"/>
  <c r="P23" i="11" s="1"/>
  <c r="S23" i="11" s="1"/>
  <c r="G8" i="10"/>
  <c r="G8" i="11"/>
  <c r="O8" i="11" s="1"/>
  <c r="R8" i="11" s="1"/>
  <c r="G6" i="10"/>
  <c r="O6" i="10" s="1"/>
  <c r="R6" i="10" s="1"/>
  <c r="G6" i="11"/>
  <c r="O6" i="11" s="1"/>
  <c r="R6" i="11" s="1"/>
  <c r="G10" i="10"/>
  <c r="G10" i="11"/>
  <c r="O10" i="11" s="1"/>
  <c r="R10" i="11" s="1"/>
  <c r="G7" i="10"/>
  <c r="G7" i="11"/>
  <c r="O7" i="11" s="1"/>
  <c r="R7" i="11" s="1"/>
  <c r="G11" i="10"/>
  <c r="O11" i="10" s="1"/>
  <c r="R11" i="10" s="1"/>
  <c r="G11" i="11"/>
  <c r="O11" i="11" s="1"/>
  <c r="R11" i="11" s="1"/>
  <c r="G17" i="9"/>
  <c r="G17" i="10"/>
  <c r="O17" i="10" s="1"/>
  <c r="R17" i="10" s="1"/>
  <c r="G12" i="9"/>
  <c r="O12" i="9" s="1"/>
  <c r="R12" i="9" s="1"/>
  <c r="G12" i="10"/>
  <c r="O12" i="10" s="1"/>
  <c r="R12" i="10" s="1"/>
  <c r="G18" i="9"/>
  <c r="O18" i="9" s="1"/>
  <c r="R18" i="9" s="1"/>
  <c r="G18" i="10"/>
  <c r="O18" i="10" s="1"/>
  <c r="R18" i="10" s="1"/>
  <c r="G15" i="9"/>
  <c r="O15" i="9" s="1"/>
  <c r="R15" i="9" s="1"/>
  <c r="G15" i="10"/>
  <c r="O15" i="10" s="1"/>
  <c r="R15" i="10" s="1"/>
  <c r="G14" i="9"/>
  <c r="O14" i="9" s="1"/>
  <c r="R14" i="9" s="1"/>
  <c r="G14" i="10"/>
  <c r="O14" i="10" s="1"/>
  <c r="R14" i="10" s="1"/>
  <c r="G21" i="9"/>
  <c r="G21" i="10"/>
  <c r="O21" i="10" s="1"/>
  <c r="R21" i="10" s="1"/>
  <c r="G13" i="9"/>
  <c r="G13" i="10"/>
  <c r="O13" i="10" s="1"/>
  <c r="R13" i="10" s="1"/>
  <c r="G20" i="9"/>
  <c r="G20" i="10"/>
  <c r="O20" i="10" s="1"/>
  <c r="R20" i="10" s="1"/>
  <c r="G19" i="9"/>
  <c r="G19" i="10"/>
  <c r="O19" i="10" s="1"/>
  <c r="R19" i="10" s="1"/>
  <c r="G8" i="8"/>
  <c r="G8" i="9"/>
  <c r="O8" i="9" s="1"/>
  <c r="R8" i="9" s="1"/>
  <c r="G6" i="8"/>
  <c r="O6" i="8" s="1"/>
  <c r="R6" i="8" s="1"/>
  <c r="G6" i="9"/>
  <c r="O6" i="9" s="1"/>
  <c r="R6" i="9" s="1"/>
  <c r="G9" i="8"/>
  <c r="O9" i="8" s="1"/>
  <c r="R9" i="8" s="1"/>
  <c r="G9" i="9"/>
  <c r="O9" i="9" s="1"/>
  <c r="R9" i="9" s="1"/>
  <c r="G16" i="8"/>
  <c r="G16" i="9"/>
  <c r="O16" i="9" s="1"/>
  <c r="R16" i="9" s="1"/>
  <c r="H23" i="9"/>
  <c r="P23" i="9" s="1"/>
  <c r="S23" i="9" s="1"/>
  <c r="G10" i="8"/>
  <c r="G10" i="9"/>
  <c r="O10" i="9" s="1"/>
  <c r="R10" i="9" s="1"/>
  <c r="G7" i="8"/>
  <c r="O7" i="8" s="1"/>
  <c r="R7" i="8" s="1"/>
  <c r="G7" i="9"/>
  <c r="O7" i="9" s="1"/>
  <c r="R7" i="9" s="1"/>
  <c r="G11" i="8"/>
  <c r="G11" i="9"/>
  <c r="O11" i="9" s="1"/>
  <c r="R11" i="9" s="1"/>
  <c r="G19" i="7"/>
  <c r="O19" i="7" s="1"/>
  <c r="R19" i="7" s="1"/>
  <c r="G19" i="8"/>
  <c r="O19" i="8" s="1"/>
  <c r="R19" i="8" s="1"/>
  <c r="G14" i="7"/>
  <c r="G14" i="8"/>
  <c r="O14" i="8" s="1"/>
  <c r="R14" i="8" s="1"/>
  <c r="G13" i="7"/>
  <c r="G13" i="8"/>
  <c r="O13" i="8" s="1"/>
  <c r="R13" i="8" s="1"/>
  <c r="G18" i="7"/>
  <c r="O18" i="7" s="1"/>
  <c r="R18" i="7" s="1"/>
  <c r="G18" i="8"/>
  <c r="O18" i="8" s="1"/>
  <c r="R18" i="8" s="1"/>
  <c r="G20" i="7"/>
  <c r="G20" i="8"/>
  <c r="O20" i="8" s="1"/>
  <c r="R20" i="8" s="1"/>
  <c r="G15" i="7"/>
  <c r="O15" i="7" s="1"/>
  <c r="R15" i="7" s="1"/>
  <c r="G15" i="8"/>
  <c r="O15" i="8" s="1"/>
  <c r="R15" i="8" s="1"/>
  <c r="H23" i="6"/>
  <c r="P23" i="6" s="1"/>
  <c r="S23" i="6" s="1"/>
  <c r="G17" i="7"/>
  <c r="O17" i="7" s="1"/>
  <c r="R17" i="7" s="1"/>
  <c r="G17" i="8"/>
  <c r="O17" i="8" s="1"/>
  <c r="R17" i="8" s="1"/>
  <c r="G21" i="7"/>
  <c r="G21" i="8"/>
  <c r="O21" i="8" s="1"/>
  <c r="R21" i="8" s="1"/>
  <c r="G12" i="7"/>
  <c r="O12" i="7" s="1"/>
  <c r="R12" i="7" s="1"/>
  <c r="G12" i="8"/>
  <c r="O12" i="8" s="1"/>
  <c r="R12" i="8" s="1"/>
  <c r="G7" i="6"/>
  <c r="G7" i="7"/>
  <c r="O7" i="7" s="1"/>
  <c r="R7" i="7" s="1"/>
  <c r="G11" i="6"/>
  <c r="G11" i="7"/>
  <c r="O11" i="7" s="1"/>
  <c r="R11" i="7" s="1"/>
  <c r="G8" i="6"/>
  <c r="O8" i="6" s="1"/>
  <c r="R8" i="6" s="1"/>
  <c r="G8" i="7"/>
  <c r="O8" i="7" s="1"/>
  <c r="R8" i="7" s="1"/>
  <c r="G6" i="6"/>
  <c r="G6" i="7"/>
  <c r="O6" i="7" s="1"/>
  <c r="R6" i="7" s="1"/>
  <c r="H23" i="7"/>
  <c r="P23" i="7" s="1"/>
  <c r="S23" i="7" s="1"/>
  <c r="G16" i="6"/>
  <c r="G16" i="7"/>
  <c r="O16" i="7" s="1"/>
  <c r="R16" i="7" s="1"/>
  <c r="G10" i="6"/>
  <c r="O10" i="6" s="1"/>
  <c r="R10" i="6" s="1"/>
  <c r="G10" i="7"/>
  <c r="O10" i="7" s="1"/>
  <c r="R10" i="7" s="1"/>
  <c r="G9" i="6"/>
  <c r="G9" i="7"/>
  <c r="O9" i="7" s="1"/>
  <c r="R9" i="7" s="1"/>
  <c r="G19" i="5"/>
  <c r="O19" i="5" s="1"/>
  <c r="R19" i="5" s="1"/>
  <c r="G19" i="6"/>
  <c r="O19" i="6" s="1"/>
  <c r="R19" i="6" s="1"/>
  <c r="G15" i="5"/>
  <c r="G15" i="6"/>
  <c r="O15" i="6" s="1"/>
  <c r="R15" i="6" s="1"/>
  <c r="G14" i="5"/>
  <c r="O14" i="5" s="1"/>
  <c r="R14" i="5" s="1"/>
  <c r="G14" i="6"/>
  <c r="O14" i="6" s="1"/>
  <c r="R14" i="6" s="1"/>
  <c r="G17" i="5"/>
  <c r="O17" i="5" s="1"/>
  <c r="R17" i="5" s="1"/>
  <c r="G17" i="6"/>
  <c r="O17" i="6" s="1"/>
  <c r="R17" i="6" s="1"/>
  <c r="G12" i="5"/>
  <c r="O12" i="5" s="1"/>
  <c r="R12" i="5" s="1"/>
  <c r="G12" i="6"/>
  <c r="O12" i="6" s="1"/>
  <c r="R12" i="6" s="1"/>
  <c r="G13" i="5"/>
  <c r="O13" i="5" s="1"/>
  <c r="R13" i="5" s="1"/>
  <c r="G13" i="6"/>
  <c r="O13" i="6" s="1"/>
  <c r="R13" i="6" s="1"/>
  <c r="G18" i="5"/>
  <c r="G18" i="6"/>
  <c r="O18" i="6" s="1"/>
  <c r="R18" i="6" s="1"/>
  <c r="G20" i="5"/>
  <c r="O20" i="5" s="1"/>
  <c r="R20" i="5" s="1"/>
  <c r="G20" i="6"/>
  <c r="O20" i="6" s="1"/>
  <c r="R20" i="6" s="1"/>
  <c r="G21" i="5"/>
  <c r="O21" i="5" s="1"/>
  <c r="R21" i="5" s="1"/>
  <c r="G21" i="6"/>
  <c r="O21" i="6" s="1"/>
  <c r="R21" i="6" s="1"/>
  <c r="L16" i="1"/>
  <c r="G16" i="5"/>
  <c r="O16" i="5" s="1"/>
  <c r="R16" i="5" s="1"/>
  <c r="L7" i="1"/>
  <c r="G7" i="5"/>
  <c r="O7" i="5" s="1"/>
  <c r="R7" i="5" s="1"/>
  <c r="L11" i="1"/>
  <c r="G11" i="5"/>
  <c r="O11" i="5" s="1"/>
  <c r="R11" i="5" s="1"/>
  <c r="L8" i="1"/>
  <c r="G8" i="5"/>
  <c r="O8" i="5" s="1"/>
  <c r="R8" i="5" s="1"/>
  <c r="L6" i="1"/>
  <c r="G6" i="5"/>
  <c r="O6" i="5" s="1"/>
  <c r="R6" i="5" s="1"/>
  <c r="H23" i="5"/>
  <c r="P23" i="5" s="1"/>
  <c r="S23" i="5" s="1"/>
  <c r="L10" i="1"/>
  <c r="G10" i="5"/>
  <c r="O10" i="5" s="1"/>
  <c r="R10" i="5" s="1"/>
  <c r="L9" i="1"/>
  <c r="G9" i="5"/>
  <c r="O9" i="5" s="1"/>
  <c r="R9" i="5" s="1"/>
  <c r="H23" i="1"/>
  <c r="P23" i="1" s="1"/>
  <c r="S23" i="1" s="1"/>
  <c r="F13" i="1"/>
  <c r="N13" i="1" s="1"/>
  <c r="Q13" i="1" s="1"/>
  <c r="F15" i="1"/>
  <c r="N15" i="1" s="1"/>
  <c r="Q15" i="1" s="1"/>
  <c r="F17" i="1"/>
  <c r="N17" i="1" s="1"/>
  <c r="Q17" i="1" s="1"/>
  <c r="F12" i="1"/>
  <c r="N12" i="1" s="1"/>
  <c r="Q12" i="1" s="1"/>
  <c r="F14" i="1"/>
  <c r="N14" i="1" s="1"/>
  <c r="Q14" i="1" s="1"/>
  <c r="F18" i="1"/>
  <c r="N18" i="1" s="1"/>
  <c r="Q18" i="1" s="1"/>
  <c r="L20" i="1"/>
  <c r="G18" i="1"/>
  <c r="O18" i="1" s="1"/>
  <c r="R18" i="1" s="1"/>
  <c r="L21" i="1"/>
  <c r="G15" i="1"/>
  <c r="O15" i="1" s="1"/>
  <c r="R15" i="1" s="1"/>
  <c r="G14" i="1"/>
  <c r="O14" i="1" s="1"/>
  <c r="R14" i="1" s="1"/>
  <c r="L19" i="1"/>
  <c r="G17" i="1"/>
  <c r="O17" i="1" s="1"/>
  <c r="R17" i="1" s="1"/>
  <c r="G12" i="1"/>
  <c r="O12" i="1" s="1"/>
  <c r="R12" i="1" s="1"/>
  <c r="G13" i="1"/>
  <c r="O13" i="1" s="1"/>
  <c r="R13" i="1" s="1"/>
  <c r="G9" i="1"/>
  <c r="O9" i="1" s="1"/>
  <c r="R9" i="1" s="1"/>
  <c r="G19" i="1"/>
  <c r="O19" i="1" s="1"/>
  <c r="R19" i="1" s="1"/>
  <c r="G16" i="1"/>
  <c r="O16" i="1" s="1"/>
  <c r="R16" i="1" s="1"/>
  <c r="G8" i="1"/>
  <c r="O8" i="1" s="1"/>
  <c r="R8" i="1" s="1"/>
  <c r="G10" i="1"/>
  <c r="O10" i="1" s="1"/>
  <c r="R10" i="1" s="1"/>
  <c r="G20" i="1"/>
  <c r="O20" i="1" s="1"/>
  <c r="R20" i="1" s="1"/>
  <c r="G7" i="1"/>
  <c r="O7" i="1" s="1"/>
  <c r="R7" i="1" s="1"/>
  <c r="G11" i="1"/>
  <c r="O11" i="1" s="1"/>
  <c r="R11" i="1" s="1"/>
  <c r="G21" i="1"/>
  <c r="O21" i="1" s="1"/>
  <c r="R21" i="1" s="1"/>
  <c r="G6" i="1"/>
  <c r="O6" i="1" s="1"/>
  <c r="R6" i="1" s="1"/>
  <c r="H11" i="6" l="1"/>
  <c r="P11" i="6" s="1"/>
  <c r="S11" i="6" s="1"/>
  <c r="O11" i="6"/>
  <c r="R11" i="6" s="1"/>
  <c r="H8" i="8"/>
  <c r="P8" i="8" s="1"/>
  <c r="S8" i="8" s="1"/>
  <c r="O8" i="8"/>
  <c r="R8" i="8" s="1"/>
  <c r="H21" i="9"/>
  <c r="P21" i="9" s="1"/>
  <c r="S21" i="9" s="1"/>
  <c r="O21" i="9"/>
  <c r="R21" i="9" s="1"/>
  <c r="H10" i="10"/>
  <c r="P10" i="10" s="1"/>
  <c r="S10" i="10" s="1"/>
  <c r="O10" i="10"/>
  <c r="R10" i="10" s="1"/>
  <c r="H8" i="10"/>
  <c r="P8" i="10" s="1"/>
  <c r="S8" i="10" s="1"/>
  <c r="O8" i="10"/>
  <c r="R8" i="10" s="1"/>
  <c r="H17" i="13"/>
  <c r="P17" i="13" s="1"/>
  <c r="S17" i="13" s="1"/>
  <c r="O17" i="13"/>
  <c r="R17" i="13" s="1"/>
  <c r="H15" i="13"/>
  <c r="P15" i="13" s="1"/>
  <c r="S15" i="13" s="1"/>
  <c r="O15" i="13"/>
  <c r="R15" i="13" s="1"/>
  <c r="H8" i="14"/>
  <c r="P8" i="14" s="1"/>
  <c r="S8" i="14" s="1"/>
  <c r="O8" i="14"/>
  <c r="R8" i="14" s="1"/>
  <c r="H20" i="15"/>
  <c r="P20" i="15" s="1"/>
  <c r="S20" i="15" s="1"/>
  <c r="O20" i="15"/>
  <c r="R20" i="15" s="1"/>
  <c r="H21" i="15"/>
  <c r="P21" i="15" s="1"/>
  <c r="S21" i="15" s="1"/>
  <c r="O21" i="15"/>
  <c r="R21" i="15" s="1"/>
  <c r="H15" i="5"/>
  <c r="P15" i="5" s="1"/>
  <c r="S15" i="5" s="1"/>
  <c r="O15" i="5"/>
  <c r="R15" i="5" s="1"/>
  <c r="H9" i="6"/>
  <c r="P9" i="6" s="1"/>
  <c r="S9" i="6" s="1"/>
  <c r="O9" i="6"/>
  <c r="R9" i="6" s="1"/>
  <c r="H16" i="6"/>
  <c r="P16" i="6" s="1"/>
  <c r="S16" i="6" s="1"/>
  <c r="O16" i="6"/>
  <c r="R16" i="6" s="1"/>
  <c r="H20" i="7"/>
  <c r="P20" i="7" s="1"/>
  <c r="S20" i="7" s="1"/>
  <c r="O20" i="7"/>
  <c r="R20" i="7" s="1"/>
  <c r="H13" i="7"/>
  <c r="P13" i="7" s="1"/>
  <c r="S13" i="7" s="1"/>
  <c r="O13" i="7"/>
  <c r="R13" i="7" s="1"/>
  <c r="H13" i="11"/>
  <c r="P13" i="11" s="1"/>
  <c r="S13" i="11" s="1"/>
  <c r="O13" i="11"/>
  <c r="R13" i="11" s="1"/>
  <c r="H12" i="11"/>
  <c r="P12" i="11" s="1"/>
  <c r="S12" i="11" s="1"/>
  <c r="O12" i="11"/>
  <c r="R12" i="11" s="1"/>
  <c r="H18" i="13"/>
  <c r="P18" i="13" s="1"/>
  <c r="S18" i="13" s="1"/>
  <c r="O18" i="13"/>
  <c r="R18" i="13" s="1"/>
  <c r="H10" i="16"/>
  <c r="P10" i="16" s="1"/>
  <c r="S10" i="16" s="1"/>
  <c r="O10" i="16"/>
  <c r="R10" i="16" s="1"/>
  <c r="H7" i="6"/>
  <c r="P7" i="6" s="1"/>
  <c r="S7" i="6" s="1"/>
  <c r="O7" i="6"/>
  <c r="R7" i="6" s="1"/>
  <c r="H21" i="7"/>
  <c r="P21" i="7" s="1"/>
  <c r="S21" i="7" s="1"/>
  <c r="O21" i="7"/>
  <c r="R21" i="7" s="1"/>
  <c r="H16" i="8"/>
  <c r="P16" i="8" s="1"/>
  <c r="S16" i="8" s="1"/>
  <c r="O16" i="8"/>
  <c r="R16" i="8" s="1"/>
  <c r="H19" i="9"/>
  <c r="P19" i="9" s="1"/>
  <c r="S19" i="9" s="1"/>
  <c r="O19" i="9"/>
  <c r="R19" i="9" s="1"/>
  <c r="H13" i="9"/>
  <c r="P13" i="9" s="1"/>
  <c r="S13" i="9" s="1"/>
  <c r="O13" i="9"/>
  <c r="R13" i="9" s="1"/>
  <c r="H17" i="9"/>
  <c r="P17" i="9" s="1"/>
  <c r="S17" i="9" s="1"/>
  <c r="O17" i="9"/>
  <c r="R17" i="9" s="1"/>
  <c r="H7" i="10"/>
  <c r="P7" i="10" s="1"/>
  <c r="S7" i="10" s="1"/>
  <c r="O7" i="10"/>
  <c r="R7" i="10" s="1"/>
  <c r="H8" i="12"/>
  <c r="P8" i="12" s="1"/>
  <c r="S8" i="12" s="1"/>
  <c r="O8" i="12"/>
  <c r="R8" i="12" s="1"/>
  <c r="H21" i="13"/>
  <c r="P21" i="13" s="1"/>
  <c r="S21" i="13" s="1"/>
  <c r="O21" i="13"/>
  <c r="R21" i="13" s="1"/>
  <c r="H14" i="13"/>
  <c r="P14" i="13" s="1"/>
  <c r="S14" i="13" s="1"/>
  <c r="O14" i="13"/>
  <c r="R14" i="13" s="1"/>
  <c r="H19" i="15"/>
  <c r="P19" i="15" s="1"/>
  <c r="S19" i="15" s="1"/>
  <c r="O19" i="15"/>
  <c r="R19" i="15" s="1"/>
  <c r="H18" i="15"/>
  <c r="P18" i="15" s="1"/>
  <c r="S18" i="15" s="1"/>
  <c r="O18" i="15"/>
  <c r="R18" i="15" s="1"/>
  <c r="H6" i="6"/>
  <c r="P6" i="6" s="1"/>
  <c r="S6" i="6" s="1"/>
  <c r="O6" i="6"/>
  <c r="R6" i="6" s="1"/>
  <c r="H20" i="9"/>
  <c r="P20" i="9" s="1"/>
  <c r="S20" i="9" s="1"/>
  <c r="O20" i="9"/>
  <c r="R20" i="9" s="1"/>
  <c r="H6" i="12"/>
  <c r="P6" i="12" s="1"/>
  <c r="S6" i="12" s="1"/>
  <c r="O6" i="12"/>
  <c r="R6" i="12" s="1"/>
  <c r="H9" i="10"/>
  <c r="P9" i="10" s="1"/>
  <c r="S9" i="10" s="1"/>
  <c r="O9" i="10"/>
  <c r="R9" i="10" s="1"/>
  <c r="H11" i="12"/>
  <c r="P11" i="12" s="1"/>
  <c r="S11" i="12" s="1"/>
  <c r="O11" i="12"/>
  <c r="R11" i="12" s="1"/>
  <c r="H18" i="5"/>
  <c r="P18" i="5" s="1"/>
  <c r="S18" i="5" s="1"/>
  <c r="O18" i="5"/>
  <c r="R18" i="5" s="1"/>
  <c r="H14" i="7"/>
  <c r="P14" i="7" s="1"/>
  <c r="S14" i="7" s="1"/>
  <c r="O14" i="7"/>
  <c r="R14" i="7" s="1"/>
  <c r="H11" i="8"/>
  <c r="P11" i="8" s="1"/>
  <c r="S11" i="8" s="1"/>
  <c r="O11" i="8"/>
  <c r="R11" i="8" s="1"/>
  <c r="H10" i="8"/>
  <c r="P10" i="8" s="1"/>
  <c r="S10" i="8" s="1"/>
  <c r="O10" i="8"/>
  <c r="R10" i="8" s="1"/>
  <c r="H19" i="11"/>
  <c r="P19" i="11" s="1"/>
  <c r="S19" i="11" s="1"/>
  <c r="O19" i="11"/>
  <c r="R19" i="11" s="1"/>
  <c r="H7" i="12"/>
  <c r="P7" i="12" s="1"/>
  <c r="S7" i="12" s="1"/>
  <c r="O7" i="12"/>
  <c r="R7" i="12" s="1"/>
  <c r="H20" i="13"/>
  <c r="P20" i="13" s="1"/>
  <c r="S20" i="13" s="1"/>
  <c r="O20" i="13"/>
  <c r="R20" i="13" s="1"/>
  <c r="H11" i="14"/>
  <c r="P11" i="14" s="1"/>
  <c r="S11" i="14" s="1"/>
  <c r="O11" i="14"/>
  <c r="R11" i="14" s="1"/>
  <c r="H9" i="16"/>
  <c r="P9" i="16" s="1"/>
  <c r="S9" i="16" s="1"/>
  <c r="H6" i="16"/>
  <c r="P6" i="16" s="1"/>
  <c r="S6" i="16" s="1"/>
  <c r="H7" i="16"/>
  <c r="P7" i="16" s="1"/>
  <c r="S7" i="16" s="1"/>
  <c r="H13" i="15"/>
  <c r="P13" i="15" s="1"/>
  <c r="S13" i="15" s="1"/>
  <c r="H8" i="16"/>
  <c r="P8" i="16" s="1"/>
  <c r="S8" i="16" s="1"/>
  <c r="H16" i="16"/>
  <c r="P16" i="16" s="1"/>
  <c r="S16" i="16" s="1"/>
  <c r="H17" i="15"/>
  <c r="P17" i="15" s="1"/>
  <c r="S17" i="15" s="1"/>
  <c r="H7" i="14"/>
  <c r="P7" i="14" s="1"/>
  <c r="S7" i="14" s="1"/>
  <c r="H11" i="16"/>
  <c r="P11" i="16" s="1"/>
  <c r="S11" i="16" s="1"/>
  <c r="H15" i="15"/>
  <c r="P15" i="15" s="1"/>
  <c r="S15" i="15" s="1"/>
  <c r="H16" i="17"/>
  <c r="P16" i="17" s="1"/>
  <c r="S16" i="17" s="1"/>
  <c r="H7" i="17"/>
  <c r="P7" i="17" s="1"/>
  <c r="S7" i="17" s="1"/>
  <c r="H12" i="15"/>
  <c r="P12" i="15" s="1"/>
  <c r="S12" i="15" s="1"/>
  <c r="H10" i="17"/>
  <c r="P10" i="17" s="1"/>
  <c r="S10" i="17" s="1"/>
  <c r="H8" i="17"/>
  <c r="P8" i="17" s="1"/>
  <c r="S8" i="17" s="1"/>
  <c r="H11" i="17"/>
  <c r="P11" i="17" s="1"/>
  <c r="S11" i="17" s="1"/>
  <c r="H9" i="17"/>
  <c r="P9" i="17" s="1"/>
  <c r="S9" i="17" s="1"/>
  <c r="H6" i="17"/>
  <c r="P6" i="17" s="1"/>
  <c r="S6" i="17" s="1"/>
  <c r="H14" i="15"/>
  <c r="P14" i="15" s="1"/>
  <c r="S14" i="15" s="1"/>
  <c r="H21" i="16"/>
  <c r="P21" i="16" s="1"/>
  <c r="S21" i="16" s="1"/>
  <c r="H13" i="16"/>
  <c r="P13" i="16" s="1"/>
  <c r="S13" i="16" s="1"/>
  <c r="H17" i="16"/>
  <c r="P17" i="16" s="1"/>
  <c r="S17" i="16" s="1"/>
  <c r="H15" i="16"/>
  <c r="P15" i="16" s="1"/>
  <c r="S15" i="16" s="1"/>
  <c r="H12" i="16"/>
  <c r="P12" i="16" s="1"/>
  <c r="S12" i="16" s="1"/>
  <c r="H14" i="16"/>
  <c r="P14" i="16" s="1"/>
  <c r="S14" i="16" s="1"/>
  <c r="H20" i="16"/>
  <c r="P20" i="16" s="1"/>
  <c r="S20" i="16" s="1"/>
  <c r="H19" i="16"/>
  <c r="P19" i="16" s="1"/>
  <c r="S19" i="16" s="1"/>
  <c r="H18" i="16"/>
  <c r="P18" i="16" s="1"/>
  <c r="S18" i="16" s="1"/>
  <c r="H10" i="14"/>
  <c r="P10" i="14" s="1"/>
  <c r="S10" i="14" s="1"/>
  <c r="H11" i="15"/>
  <c r="P11" i="15" s="1"/>
  <c r="S11" i="15" s="1"/>
  <c r="H16" i="15"/>
  <c r="P16" i="15" s="1"/>
  <c r="S16" i="15" s="1"/>
  <c r="H9" i="15"/>
  <c r="P9" i="15" s="1"/>
  <c r="S9" i="15" s="1"/>
  <c r="H16" i="12"/>
  <c r="P16" i="12" s="1"/>
  <c r="S16" i="12" s="1"/>
  <c r="H19" i="13"/>
  <c r="P19" i="13" s="1"/>
  <c r="S19" i="13" s="1"/>
  <c r="H13" i="13"/>
  <c r="P13" i="13" s="1"/>
  <c r="S13" i="13" s="1"/>
  <c r="H16" i="14"/>
  <c r="P16" i="14" s="1"/>
  <c r="S16" i="14" s="1"/>
  <c r="H9" i="14"/>
  <c r="P9" i="14" s="1"/>
  <c r="S9" i="14" s="1"/>
  <c r="H6" i="14"/>
  <c r="P6" i="14" s="1"/>
  <c r="S6" i="14" s="1"/>
  <c r="H7" i="15"/>
  <c r="P7" i="15" s="1"/>
  <c r="S7" i="15" s="1"/>
  <c r="H10" i="15"/>
  <c r="P10" i="15" s="1"/>
  <c r="S10" i="15" s="1"/>
  <c r="H8" i="15"/>
  <c r="P8" i="15" s="1"/>
  <c r="S8" i="15" s="1"/>
  <c r="H6" i="15"/>
  <c r="P6" i="15" s="1"/>
  <c r="S6" i="15" s="1"/>
  <c r="H9" i="12"/>
  <c r="P9" i="12" s="1"/>
  <c r="S9" i="12" s="1"/>
  <c r="H12" i="13"/>
  <c r="P12" i="13" s="1"/>
  <c r="S12" i="13" s="1"/>
  <c r="H21" i="14"/>
  <c r="P21" i="14" s="1"/>
  <c r="S21" i="14" s="1"/>
  <c r="H14" i="14"/>
  <c r="P14" i="14" s="1"/>
  <c r="S14" i="14" s="1"/>
  <c r="H19" i="14"/>
  <c r="P19" i="14" s="1"/>
  <c r="S19" i="14" s="1"/>
  <c r="H13" i="14"/>
  <c r="P13" i="14" s="1"/>
  <c r="S13" i="14" s="1"/>
  <c r="H20" i="14"/>
  <c r="P20" i="14" s="1"/>
  <c r="S20" i="14" s="1"/>
  <c r="H18" i="14"/>
  <c r="P18" i="14" s="1"/>
  <c r="S18" i="14" s="1"/>
  <c r="H16" i="10"/>
  <c r="P16" i="10" s="1"/>
  <c r="S16" i="10" s="1"/>
  <c r="H12" i="14"/>
  <c r="P12" i="14" s="1"/>
  <c r="S12" i="14" s="1"/>
  <c r="H17" i="14"/>
  <c r="P17" i="14" s="1"/>
  <c r="S17" i="14" s="1"/>
  <c r="H15" i="14"/>
  <c r="P15" i="14" s="1"/>
  <c r="S15" i="14" s="1"/>
  <c r="H20" i="11"/>
  <c r="P20" i="11" s="1"/>
  <c r="S20" i="11" s="1"/>
  <c r="H15" i="9"/>
  <c r="P15" i="9" s="1"/>
  <c r="S15" i="9" s="1"/>
  <c r="H17" i="11"/>
  <c r="P17" i="11" s="1"/>
  <c r="S17" i="11" s="1"/>
  <c r="H18" i="11"/>
  <c r="P18" i="11" s="1"/>
  <c r="S18" i="11" s="1"/>
  <c r="H10" i="12"/>
  <c r="P10" i="12" s="1"/>
  <c r="S10" i="12" s="1"/>
  <c r="H10" i="13"/>
  <c r="P10" i="13" s="1"/>
  <c r="S10" i="13" s="1"/>
  <c r="H7" i="13"/>
  <c r="P7" i="13" s="1"/>
  <c r="S7" i="13" s="1"/>
  <c r="H8" i="13"/>
  <c r="P8" i="13" s="1"/>
  <c r="S8" i="13" s="1"/>
  <c r="H7" i="8"/>
  <c r="P7" i="8" s="1"/>
  <c r="S7" i="8" s="1"/>
  <c r="H15" i="11"/>
  <c r="P15" i="11" s="1"/>
  <c r="S15" i="11" s="1"/>
  <c r="H9" i="13"/>
  <c r="P9" i="13" s="1"/>
  <c r="S9" i="13" s="1"/>
  <c r="H11" i="13"/>
  <c r="P11" i="13" s="1"/>
  <c r="S11" i="13" s="1"/>
  <c r="H16" i="13"/>
  <c r="P16" i="13" s="1"/>
  <c r="S16" i="13" s="1"/>
  <c r="H6" i="13"/>
  <c r="P6" i="13" s="1"/>
  <c r="S6" i="13" s="1"/>
  <c r="H21" i="11"/>
  <c r="P21" i="11" s="1"/>
  <c r="S21" i="11" s="1"/>
  <c r="H14" i="11"/>
  <c r="P14" i="11" s="1"/>
  <c r="S14" i="11" s="1"/>
  <c r="H18" i="12"/>
  <c r="P18" i="12" s="1"/>
  <c r="S18" i="12" s="1"/>
  <c r="H21" i="12"/>
  <c r="P21" i="12" s="1"/>
  <c r="S21" i="12" s="1"/>
  <c r="H14" i="12"/>
  <c r="P14" i="12" s="1"/>
  <c r="S14" i="12" s="1"/>
  <c r="H20" i="12"/>
  <c r="P20" i="12" s="1"/>
  <c r="S20" i="12" s="1"/>
  <c r="H13" i="12"/>
  <c r="P13" i="12" s="1"/>
  <c r="S13" i="12" s="1"/>
  <c r="H19" i="12"/>
  <c r="P19" i="12" s="1"/>
  <c r="S19" i="12" s="1"/>
  <c r="H12" i="12"/>
  <c r="P12" i="12" s="1"/>
  <c r="S12" i="12" s="1"/>
  <c r="H17" i="12"/>
  <c r="P17" i="12" s="1"/>
  <c r="S17" i="12" s="1"/>
  <c r="H15" i="12"/>
  <c r="P15" i="12" s="1"/>
  <c r="S15" i="12" s="1"/>
  <c r="H11" i="10"/>
  <c r="P11" i="10" s="1"/>
  <c r="S11" i="10" s="1"/>
  <c r="H11" i="11"/>
  <c r="P11" i="11" s="1"/>
  <c r="S11" i="11" s="1"/>
  <c r="H8" i="11"/>
  <c r="P8" i="11" s="1"/>
  <c r="S8" i="11" s="1"/>
  <c r="H16" i="11"/>
  <c r="P16" i="11" s="1"/>
  <c r="S16" i="11" s="1"/>
  <c r="H9" i="11"/>
  <c r="P9" i="11" s="1"/>
  <c r="S9" i="11" s="1"/>
  <c r="H12" i="7"/>
  <c r="P12" i="7" s="1"/>
  <c r="S12" i="7" s="1"/>
  <c r="H6" i="10"/>
  <c r="P6" i="10" s="1"/>
  <c r="S6" i="10" s="1"/>
  <c r="H7" i="11"/>
  <c r="P7" i="11" s="1"/>
  <c r="S7" i="11" s="1"/>
  <c r="H10" i="11"/>
  <c r="P10" i="11" s="1"/>
  <c r="S10" i="11" s="1"/>
  <c r="H6" i="11"/>
  <c r="P6" i="11" s="1"/>
  <c r="S6" i="11" s="1"/>
  <c r="H17" i="7"/>
  <c r="P17" i="7" s="1"/>
  <c r="S17" i="7" s="1"/>
  <c r="H19" i="10"/>
  <c r="P19" i="10" s="1"/>
  <c r="S19" i="10" s="1"/>
  <c r="H21" i="10"/>
  <c r="P21" i="10" s="1"/>
  <c r="S21" i="10" s="1"/>
  <c r="H14" i="10"/>
  <c r="P14" i="10" s="1"/>
  <c r="S14" i="10" s="1"/>
  <c r="H18" i="10"/>
  <c r="P18" i="10" s="1"/>
  <c r="S18" i="10" s="1"/>
  <c r="H12" i="10"/>
  <c r="P12" i="10" s="1"/>
  <c r="S12" i="10" s="1"/>
  <c r="H6" i="8"/>
  <c r="P6" i="8" s="1"/>
  <c r="S6" i="8" s="1"/>
  <c r="H12" i="9"/>
  <c r="P12" i="9" s="1"/>
  <c r="S12" i="9" s="1"/>
  <c r="H14" i="9"/>
  <c r="P14" i="9" s="1"/>
  <c r="S14" i="9" s="1"/>
  <c r="H18" i="9"/>
  <c r="P18" i="9" s="1"/>
  <c r="S18" i="9" s="1"/>
  <c r="H20" i="10"/>
  <c r="P20" i="10" s="1"/>
  <c r="S20" i="10" s="1"/>
  <c r="H13" i="10"/>
  <c r="P13" i="10" s="1"/>
  <c r="S13" i="10" s="1"/>
  <c r="H15" i="10"/>
  <c r="P15" i="10" s="1"/>
  <c r="S15" i="10" s="1"/>
  <c r="H17" i="10"/>
  <c r="P17" i="10" s="1"/>
  <c r="S17" i="10" s="1"/>
  <c r="H11" i="9"/>
  <c r="P11" i="9" s="1"/>
  <c r="S11" i="9" s="1"/>
  <c r="H16" i="9"/>
  <c r="P16" i="9" s="1"/>
  <c r="S16" i="9" s="1"/>
  <c r="H9" i="9"/>
  <c r="P9" i="9" s="1"/>
  <c r="S9" i="9" s="1"/>
  <c r="H6" i="9"/>
  <c r="P6" i="9" s="1"/>
  <c r="S6" i="9" s="1"/>
  <c r="H18" i="7"/>
  <c r="P18" i="7" s="1"/>
  <c r="S18" i="7" s="1"/>
  <c r="H9" i="8"/>
  <c r="P9" i="8" s="1"/>
  <c r="S9" i="8" s="1"/>
  <c r="H7" i="9"/>
  <c r="P7" i="9" s="1"/>
  <c r="S7" i="9" s="1"/>
  <c r="H10" i="9"/>
  <c r="P10" i="9" s="1"/>
  <c r="S10" i="9" s="1"/>
  <c r="H8" i="9"/>
  <c r="P8" i="9" s="1"/>
  <c r="S8" i="9" s="1"/>
  <c r="H15" i="7"/>
  <c r="P15" i="7" s="1"/>
  <c r="S15" i="7" s="1"/>
  <c r="H12" i="5"/>
  <c r="P12" i="5" s="1"/>
  <c r="S12" i="5" s="1"/>
  <c r="H19" i="7"/>
  <c r="P19" i="7" s="1"/>
  <c r="S19" i="7" s="1"/>
  <c r="H18" i="8"/>
  <c r="P18" i="8" s="1"/>
  <c r="S18" i="8" s="1"/>
  <c r="H14" i="8"/>
  <c r="P14" i="8" s="1"/>
  <c r="S14" i="8" s="1"/>
  <c r="H15" i="8"/>
  <c r="P15" i="8" s="1"/>
  <c r="S15" i="8" s="1"/>
  <c r="H13" i="8"/>
  <c r="P13" i="8" s="1"/>
  <c r="S13" i="8" s="1"/>
  <c r="H19" i="8"/>
  <c r="P19" i="8" s="1"/>
  <c r="S19" i="8" s="1"/>
  <c r="H21" i="8"/>
  <c r="P21" i="8" s="1"/>
  <c r="S21" i="8" s="1"/>
  <c r="H20" i="8"/>
  <c r="P20" i="8" s="1"/>
  <c r="S20" i="8" s="1"/>
  <c r="H12" i="8"/>
  <c r="P12" i="8" s="1"/>
  <c r="S12" i="8" s="1"/>
  <c r="H17" i="8"/>
  <c r="P17" i="8" s="1"/>
  <c r="S17" i="8" s="1"/>
  <c r="H10" i="6"/>
  <c r="P10" i="6" s="1"/>
  <c r="S10" i="6" s="1"/>
  <c r="H8" i="6"/>
  <c r="P8" i="6" s="1"/>
  <c r="S8" i="6" s="1"/>
  <c r="H9" i="7"/>
  <c r="P9" i="7" s="1"/>
  <c r="S9" i="7" s="1"/>
  <c r="H16" i="7"/>
  <c r="P16" i="7" s="1"/>
  <c r="S16" i="7" s="1"/>
  <c r="H6" i="7"/>
  <c r="P6" i="7" s="1"/>
  <c r="S6" i="7" s="1"/>
  <c r="H7" i="7"/>
  <c r="P7" i="7" s="1"/>
  <c r="S7" i="7" s="1"/>
  <c r="H20" i="5"/>
  <c r="P20" i="5" s="1"/>
  <c r="S20" i="5" s="1"/>
  <c r="H10" i="7"/>
  <c r="P10" i="7" s="1"/>
  <c r="S10" i="7" s="1"/>
  <c r="H8" i="7"/>
  <c r="P8" i="7" s="1"/>
  <c r="S8" i="7" s="1"/>
  <c r="H11" i="7"/>
  <c r="P11" i="7" s="1"/>
  <c r="S11" i="7" s="1"/>
  <c r="H13" i="5"/>
  <c r="P13" i="5" s="1"/>
  <c r="S13" i="5" s="1"/>
  <c r="H21" i="5"/>
  <c r="P21" i="5" s="1"/>
  <c r="S21" i="5" s="1"/>
  <c r="H21" i="6"/>
  <c r="P21" i="6" s="1"/>
  <c r="S21" i="6" s="1"/>
  <c r="H13" i="6"/>
  <c r="P13" i="6" s="1"/>
  <c r="S13" i="6" s="1"/>
  <c r="H17" i="6"/>
  <c r="P17" i="6" s="1"/>
  <c r="S17" i="6" s="1"/>
  <c r="H19" i="6"/>
  <c r="P19" i="6" s="1"/>
  <c r="S19" i="6" s="1"/>
  <c r="H19" i="5"/>
  <c r="P19" i="5" s="1"/>
  <c r="S19" i="5" s="1"/>
  <c r="H14" i="5"/>
  <c r="P14" i="5" s="1"/>
  <c r="S14" i="5" s="1"/>
  <c r="H17" i="5"/>
  <c r="P17" i="5" s="1"/>
  <c r="S17" i="5" s="1"/>
  <c r="H20" i="6"/>
  <c r="P20" i="6" s="1"/>
  <c r="S20" i="6" s="1"/>
  <c r="H18" i="6"/>
  <c r="P18" i="6" s="1"/>
  <c r="S18" i="6" s="1"/>
  <c r="H12" i="6"/>
  <c r="P12" i="6" s="1"/>
  <c r="S12" i="6" s="1"/>
  <c r="H15" i="6"/>
  <c r="P15" i="6" s="1"/>
  <c r="S15" i="6" s="1"/>
  <c r="H14" i="6"/>
  <c r="P14" i="6" s="1"/>
  <c r="S14" i="6" s="1"/>
  <c r="H10" i="5"/>
  <c r="P10" i="5" s="1"/>
  <c r="S10" i="5" s="1"/>
  <c r="H8" i="5"/>
  <c r="P8" i="5" s="1"/>
  <c r="S8" i="5" s="1"/>
  <c r="H11" i="5"/>
  <c r="P11" i="5" s="1"/>
  <c r="S11" i="5" s="1"/>
  <c r="H16" i="5"/>
  <c r="P16" i="5" s="1"/>
  <c r="S16" i="5" s="1"/>
  <c r="H9" i="5"/>
  <c r="P9" i="5" s="1"/>
  <c r="S9" i="5" s="1"/>
  <c r="H6" i="5"/>
  <c r="P6" i="5" s="1"/>
  <c r="S6" i="5" s="1"/>
  <c r="H7" i="5"/>
  <c r="P7" i="5" s="1"/>
  <c r="S7" i="5" s="1"/>
  <c r="H21" i="1"/>
  <c r="P21" i="1" s="1"/>
  <c r="S21" i="1" s="1"/>
  <c r="H10" i="1"/>
  <c r="P10" i="1" s="1"/>
  <c r="S10" i="1" s="1"/>
  <c r="H9" i="1"/>
  <c r="P9" i="1" s="1"/>
  <c r="S9" i="1" s="1"/>
  <c r="H11" i="1"/>
  <c r="P11" i="1" s="1"/>
  <c r="S11" i="1" s="1"/>
  <c r="H8" i="1"/>
  <c r="P8" i="1" s="1"/>
  <c r="S8" i="1" s="1"/>
  <c r="H7" i="1"/>
  <c r="P7" i="1" s="1"/>
  <c r="S7" i="1" s="1"/>
  <c r="H16" i="1"/>
  <c r="P16" i="1" s="1"/>
  <c r="S16" i="1" s="1"/>
  <c r="H6" i="1"/>
  <c r="P6" i="1" s="1"/>
  <c r="S6" i="1" s="1"/>
  <c r="H20" i="1"/>
  <c r="P20" i="1" s="1"/>
  <c r="S20" i="1" s="1"/>
  <c r="H19" i="1"/>
  <c r="P19" i="1" s="1"/>
  <c r="S19" i="1" s="1"/>
  <c r="H14" i="1"/>
  <c r="L18" i="1"/>
  <c r="H17" i="1"/>
  <c r="H18" i="1"/>
  <c r="L14" i="1"/>
  <c r="L13" i="1"/>
  <c r="H12" i="1"/>
  <c r="H15" i="1"/>
  <c r="H13" i="1"/>
  <c r="P13" i="1" s="1"/>
  <c r="S13" i="1" s="1"/>
  <c r="L12" i="1"/>
  <c r="L17" i="1"/>
  <c r="L15" i="1"/>
  <c r="P14" i="1" l="1"/>
  <c r="S14" i="1" s="1"/>
  <c r="P15" i="1"/>
  <c r="S15" i="1" s="1"/>
  <c r="P12" i="1"/>
  <c r="S12" i="1" s="1"/>
  <c r="P17" i="1"/>
  <c r="S17" i="1" s="1"/>
  <c r="P18" i="1"/>
  <c r="S18" i="1" s="1"/>
  <c r="G22" i="16"/>
  <c r="G22" i="17"/>
  <c r="O22" i="17" s="1"/>
  <c r="R22" i="17" s="1"/>
  <c r="G22" i="14"/>
  <c r="O22" i="14" s="1"/>
  <c r="R22" i="14" s="1"/>
  <c r="G22" i="15"/>
  <c r="O22" i="15" s="1"/>
  <c r="R22" i="15" s="1"/>
  <c r="G22" i="12"/>
  <c r="O22" i="12" s="1"/>
  <c r="R22" i="12" s="1"/>
  <c r="G22" i="13"/>
  <c r="O22" i="13" s="1"/>
  <c r="R22" i="13" s="1"/>
  <c r="G22" i="10"/>
  <c r="G22" i="11"/>
  <c r="O22" i="11" s="1"/>
  <c r="R22" i="11" s="1"/>
  <c r="G22" i="8"/>
  <c r="G22" i="9"/>
  <c r="O22" i="9" s="1"/>
  <c r="R22" i="9" s="1"/>
  <c r="G22" i="6"/>
  <c r="O22" i="6" s="1"/>
  <c r="R22" i="6" s="1"/>
  <c r="G22" i="7"/>
  <c r="O22" i="7" s="1"/>
  <c r="R22" i="7" s="1"/>
  <c r="L22" i="1"/>
  <c r="G22" i="5"/>
  <c r="O22" i="5" s="1"/>
  <c r="R22" i="5" s="1"/>
  <c r="G22" i="1"/>
  <c r="O22" i="1" s="1"/>
  <c r="R22" i="1" s="1"/>
  <c r="H22" i="8" l="1"/>
  <c r="P22" i="8" s="1"/>
  <c r="S22" i="8" s="1"/>
  <c r="O22" i="8"/>
  <c r="R22" i="8" s="1"/>
  <c r="H22" i="10"/>
  <c r="P22" i="10" s="1"/>
  <c r="S22" i="10" s="1"/>
  <c r="O22" i="10"/>
  <c r="R22" i="10" s="1"/>
  <c r="H22" i="16"/>
  <c r="P22" i="16" s="1"/>
  <c r="S22" i="16" s="1"/>
  <c r="O22" i="16"/>
  <c r="R22" i="16" s="1"/>
  <c r="H22" i="17"/>
  <c r="P22" i="17" s="1"/>
  <c r="S22" i="17" s="1"/>
  <c r="H22" i="14"/>
  <c r="P22" i="14" s="1"/>
  <c r="S22" i="14" s="1"/>
  <c r="H22" i="15"/>
  <c r="P22" i="15" s="1"/>
  <c r="S22" i="15" s="1"/>
  <c r="H22" i="12"/>
  <c r="P22" i="12" s="1"/>
  <c r="S22" i="12" s="1"/>
  <c r="H22" i="13"/>
  <c r="P22" i="13" s="1"/>
  <c r="S22" i="13" s="1"/>
  <c r="H22" i="11"/>
  <c r="P22" i="11" s="1"/>
  <c r="S22" i="11" s="1"/>
  <c r="H22" i="9"/>
  <c r="P22" i="9" s="1"/>
  <c r="S22" i="9" s="1"/>
  <c r="H22" i="6"/>
  <c r="P22" i="6" s="1"/>
  <c r="S22" i="6" s="1"/>
  <c r="H22" i="7"/>
  <c r="P22" i="7" s="1"/>
  <c r="S22" i="7" s="1"/>
  <c r="H22" i="5"/>
  <c r="P22" i="5" s="1"/>
  <c r="S22" i="5" s="1"/>
  <c r="H22" i="1"/>
  <c r="P22" i="1" s="1"/>
  <c r="S22" i="1" s="1"/>
</calcChain>
</file>

<file path=xl/sharedStrings.xml><?xml version="1.0" encoding="utf-8"?>
<sst xmlns="http://schemas.openxmlformats.org/spreadsheetml/2006/main" count="530" uniqueCount="47">
  <si>
    <t>Transmission</t>
  </si>
  <si>
    <t>Voltage and band</t>
  </si>
  <si>
    <t>LV</t>
  </si>
  <si>
    <t>Domestic</t>
  </si>
  <si>
    <t>LV no MIC
(kWh)</t>
  </si>
  <si>
    <t>∞</t>
  </si>
  <si>
    <t>LV MIC
(kVA)</t>
  </si>
  <si>
    <t>HV</t>
  </si>
  <si>
    <t>HV
(kVA)</t>
  </si>
  <si>
    <t>EHV</t>
  </si>
  <si>
    <t>EHV
(kVA)</t>
  </si>
  <si>
    <t>n/a</t>
  </si>
  <si>
    <t>Transmission-connected</t>
  </si>
  <si>
    <t>NPgN</t>
  </si>
  <si>
    <t>NPgY</t>
  </si>
  <si>
    <t>Ofgem Impact Assessment</t>
  </si>
  <si>
    <t>TNUoS</t>
  </si>
  <si>
    <t>Jun-20 indicative</t>
  </si>
  <si>
    <t>ENWL</t>
  </si>
  <si>
    <t>DUoS</t>
  </si>
  <si>
    <t>Total</t>
  </si>
  <si>
    <t>Variance (%)</t>
  </si>
  <si>
    <t>SPMW</t>
  </si>
  <si>
    <t>SPD</t>
  </si>
  <si>
    <t>SSES</t>
  </si>
  <si>
    <t>SSEH</t>
  </si>
  <si>
    <t>EPN</t>
  </si>
  <si>
    <t>LPN</t>
  </si>
  <si>
    <t>SPN</t>
  </si>
  <si>
    <t>EMID</t>
  </si>
  <si>
    <t>WMID</t>
  </si>
  <si>
    <t>SWALES</t>
  </si>
  <si>
    <t>SWEST</t>
  </si>
  <si>
    <t>Variance (£)</t>
  </si>
  <si>
    <t>Data is based on indicative banding as at June 2020</t>
  </si>
  <si>
    <t>Charges are based on 2021/22 published DUoS data, and estimated TNUoS data</t>
  </si>
  <si>
    <t>All is subject to change</t>
  </si>
  <si>
    <t>June 2020 indicative</t>
  </si>
  <si>
    <t>•</t>
  </si>
  <si>
    <t>Banding determined in line with the DCP358 legal text submitted to the Authority for decision</t>
  </si>
  <si>
    <t>NHH annual consumption using the May data from the NHHDAs, supplemented with data from earlier information</t>
  </si>
  <si>
    <t>Excluded ‘related’ Metering System (off-peak) consumption if not combined with the primary Metering System</t>
  </si>
  <si>
    <t>HH annual consumption based on metered 2018/19 and 2019/20 data, provided by ElectraLink</t>
  </si>
  <si>
    <t>MIC based on that billed by distributors in April 2020</t>
  </si>
  <si>
    <t>EHV excludes Final Demand Sites that are included in charge setting assumptions but have not yet connected</t>
  </si>
  <si>
    <t>For LV and HV, all Single Sites have been assumed to be a Final Demand Site other than those identified as an Eligible Electricity Storage Facility consistent with DCP341/342</t>
  </si>
  <si>
    <t>For EHV distributors have used reasonable endeavours to exclude expected Non-Final Demand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</si>
</sst>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#,##0\ ;\(#,##0\);\-_)"/>
    <numFmt numFmtId="165" formatCode="#,##0%\ ;\(#,##0%\);\-_)"/>
    <numFmt numFmtId="166" formatCode="&quot;£&quot;#,##0\ ;\(&quot;£&quot;#,##0\);\-_)"/>
    <numFmt numFmtId="167" formatCode="[$€-2]\ #,##0_);\([$€-2]\ #,##0\)"/>
    <numFmt numFmtId="168" formatCode="#,##0.0_);\(#,##0.0\)"/>
    <numFmt numFmtId="169" formatCode="[Black]#,##0_);[Red]\(#,##0\);"/>
    <numFmt numFmtId="170" formatCode="_-&quot;$&quot;* #,##0_-;\-&quot;$&quot;* #,##0_-;_-&quot;$&quot;* &quot;-&quot;_-;_-@_-"/>
    <numFmt numFmtId="171" formatCode="_-&quot;$&quot;* #,##0.00_-;\-&quot;$&quot;* #,##0.00_-;_-&quot;$&quot;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B10024"/>
      <name val="Calibri"/>
      <family val="2"/>
      <scheme val="minor"/>
    </font>
    <font>
      <sz val="8"/>
      <color theme="1"/>
      <name val="Wingdings 3"/>
      <family val="1"/>
      <charset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CG Times (W1)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1"/>
      <name val="CG Omega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i/>
      <sz val="10"/>
      <name val="Courier New"/>
      <family val="3"/>
    </font>
    <font>
      <sz val="10"/>
      <color indexed="1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1002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dashed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22" borderId="34" applyNumberFormat="0" applyAlignment="0" applyProtection="0"/>
    <xf numFmtId="0" fontId="10" fillId="23" borderId="35" applyNumberFormat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38" fontId="14" fillId="24" borderId="0" applyNumberFormat="0" applyBorder="0" applyAlignment="0" applyProtection="0"/>
    <xf numFmtId="0" fontId="15" fillId="0" borderId="36" applyNumberFormat="0" applyFill="0" applyAlignment="0" applyProtection="0"/>
    <xf numFmtId="0" fontId="16" fillId="0" borderId="37" applyNumberFormat="0" applyFill="0" applyAlignment="0" applyProtection="0"/>
    <xf numFmtId="0" fontId="17" fillId="0" borderId="38" applyNumberFormat="0" applyFill="0" applyAlignment="0" applyProtection="0"/>
    <xf numFmtId="0" fontId="17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10" fontId="14" fillId="25" borderId="5" applyNumberFormat="0" applyBorder="0" applyAlignment="0" applyProtection="0"/>
    <xf numFmtId="0" fontId="19" fillId="9" borderId="34" applyNumberFormat="0" applyAlignment="0" applyProtection="0"/>
    <xf numFmtId="0" fontId="20" fillId="0" borderId="39" applyNumberFormat="0" applyFill="0" applyAlignment="0" applyProtection="0"/>
    <xf numFmtId="0" fontId="21" fillId="26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7" fontId="5" fillId="0" borderId="0"/>
    <xf numFmtId="0" fontId="23" fillId="0" borderId="0"/>
    <xf numFmtId="0" fontId="24" fillId="0" borderId="0"/>
    <xf numFmtId="0" fontId="11" fillId="0" borderId="0"/>
    <xf numFmtId="0" fontId="1" fillId="0" borderId="0"/>
    <xf numFmtId="0" fontId="25" fillId="0" borderId="0"/>
    <xf numFmtId="0" fontId="5" fillId="0" borderId="0"/>
    <xf numFmtId="0" fontId="25" fillId="0" borderId="0"/>
    <xf numFmtId="0" fontId="5" fillId="0" borderId="0" applyFont="0"/>
    <xf numFmtId="0" fontId="5" fillId="27" borderId="40" applyNumberFormat="0" applyFont="0" applyAlignment="0" applyProtection="0"/>
    <xf numFmtId="0" fontId="5" fillId="2" borderId="1" applyNumberFormat="0" applyFont="0" applyAlignment="0" applyProtection="0"/>
    <xf numFmtId="0" fontId="26" fillId="22" borderId="41" applyNumberFormat="0" applyAlignment="0" applyProtection="0"/>
    <xf numFmtId="40" fontId="27" fillId="28" borderId="0">
      <alignment horizontal="right"/>
    </xf>
    <xf numFmtId="0" fontId="28" fillId="29" borderId="0">
      <alignment horizontal="center"/>
    </xf>
    <xf numFmtId="0" fontId="29" fillId="28" borderId="0">
      <alignment horizontal="left"/>
    </xf>
    <xf numFmtId="0" fontId="30" fillId="30" borderId="0" applyBorder="0">
      <alignment horizontal="centerContinuous"/>
    </xf>
    <xf numFmtId="0" fontId="31" fillId="31" borderId="0" applyBorder="0">
      <alignment horizontal="centerContinuous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2" fillId="0" borderId="0" applyNumberFormat="0" applyFill="0" applyBorder="0">
      <alignment horizontal="left" wrapText="1"/>
    </xf>
    <xf numFmtId="0" fontId="33" fillId="0" borderId="0" applyNumberFormat="0" applyFill="0" applyBorder="0">
      <alignment horizontal="left" wrapText="1"/>
    </xf>
    <xf numFmtId="0" fontId="33" fillId="0" borderId="0" applyNumberFormat="0" applyFill="0" applyBorder="0">
      <alignment horizontal="right" wrapText="1"/>
    </xf>
    <xf numFmtId="168" fontId="32" fillId="0" borderId="0" applyFill="0" applyBorder="0">
      <alignment horizontal="right" wrapText="1"/>
    </xf>
    <xf numFmtId="0" fontId="32" fillId="0" borderId="0" applyNumberFormat="0" applyFill="0" applyBorder="0">
      <alignment horizontal="left" wrapText="1"/>
    </xf>
    <xf numFmtId="0" fontId="34" fillId="0" borderId="0" applyNumberFormat="0" applyFill="0" applyBorder="0">
      <alignment horizontal="left" wrapText="1"/>
    </xf>
    <xf numFmtId="0" fontId="32" fillId="0" borderId="0" applyNumberFormat="0" applyFill="0" applyBorder="0">
      <alignment horizontal="left" wrapText="1"/>
    </xf>
    <xf numFmtId="0" fontId="32" fillId="0" borderId="0" applyNumberFormat="0" applyFill="0" applyBorder="0">
      <alignment horizontal="left" wrapText="1"/>
    </xf>
    <xf numFmtId="0" fontId="33" fillId="0" borderId="0" applyNumberFormat="0" applyFill="0" applyBorder="0">
      <alignment horizontal="left" wrapText="1"/>
    </xf>
    <xf numFmtId="0" fontId="27" fillId="0" borderId="5" applyProtection="0">
      <alignment horizontal="center"/>
    </xf>
    <xf numFmtId="0" fontId="27" fillId="0" borderId="5" applyProtection="0">
      <alignment horizontal="center"/>
    </xf>
    <xf numFmtId="0" fontId="5" fillId="0" borderId="0" applyProtection="0"/>
    <xf numFmtId="0" fontId="27" fillId="0" borderId="5" applyProtection="0">
      <alignment horizontal="center"/>
    </xf>
    <xf numFmtId="0" fontId="27" fillId="0" borderId="5" applyProtection="0">
      <alignment horizontal="center"/>
    </xf>
    <xf numFmtId="0" fontId="27" fillId="0" borderId="5" applyProtection="0">
      <alignment horizontal="center"/>
    </xf>
    <xf numFmtId="169" fontId="27" fillId="0" borderId="14" applyFont="0"/>
    <xf numFmtId="169" fontId="27" fillId="0" borderId="14" applyFont="0"/>
    <xf numFmtId="0" fontId="35" fillId="0" borderId="0" applyFont="0"/>
    <xf numFmtId="169" fontId="27" fillId="0" borderId="14" applyFont="0"/>
    <xf numFmtId="169" fontId="27" fillId="0" borderId="14" applyFont="0"/>
    <xf numFmtId="169" fontId="27" fillId="0" borderId="14" applyFont="0"/>
    <xf numFmtId="0" fontId="27" fillId="0" borderId="0" applyProtection="0"/>
    <xf numFmtId="0" fontId="27" fillId="0" borderId="0" applyProtection="0"/>
    <xf numFmtId="0" fontId="5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5" fillId="0" borderId="0" applyProtection="0"/>
    <xf numFmtId="0" fontId="27" fillId="0" borderId="0" applyProtection="0"/>
    <xf numFmtId="0" fontId="27" fillId="0" borderId="0" applyProtection="0"/>
    <xf numFmtId="0" fontId="27" fillId="0" borderId="0" applyProtection="0"/>
    <xf numFmtId="0" fontId="27" fillId="0" borderId="10" applyProtection="0"/>
    <xf numFmtId="0" fontId="27" fillId="0" borderId="10" applyProtection="0"/>
    <xf numFmtId="0" fontId="5" fillId="0" borderId="0" applyProtection="0"/>
    <xf numFmtId="0" fontId="27" fillId="0" borderId="10" applyProtection="0"/>
    <xf numFmtId="0" fontId="27" fillId="0" borderId="10" applyProtection="0"/>
    <xf numFmtId="0" fontId="27" fillId="0" borderId="10" applyProtection="0"/>
    <xf numFmtId="0" fontId="36" fillId="0" borderId="0" applyNumberFormat="0" applyFill="0" applyBorder="0" applyAlignment="0" applyProtection="0"/>
    <xf numFmtId="0" fontId="37" fillId="0" borderId="42" applyNumberFormat="0" applyFill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 wrapText="1"/>
    </xf>
    <xf numFmtId="166" fontId="0" fillId="0" borderId="10" xfId="0" applyNumberFormat="1" applyBorder="1" applyAlignment="1">
      <alignment horizontal="right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right" vertical="center" wrapText="1"/>
    </xf>
    <xf numFmtId="166" fontId="0" fillId="0" borderId="18" xfId="0" applyNumberFormat="1" applyBorder="1" applyAlignment="1">
      <alignment horizontal="right" vertical="center" wrapText="1"/>
    </xf>
    <xf numFmtId="166" fontId="0" fillId="0" borderId="18" xfId="0" applyNumberFormat="1" applyFill="1" applyBorder="1" applyAlignment="1">
      <alignment horizontal="right" vertical="center" wrapText="1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right" vertical="center" wrapText="1"/>
    </xf>
    <xf numFmtId="166" fontId="0" fillId="0" borderId="22" xfId="0" applyNumberFormat="1" applyBorder="1" applyAlignment="1">
      <alignment horizontal="right" vertical="center" wrapText="1"/>
    </xf>
    <xf numFmtId="166" fontId="0" fillId="0" borderId="22" xfId="0" applyNumberFormat="1" applyFill="1" applyBorder="1" applyAlignment="1">
      <alignment horizontal="right" vertical="center" wrapText="1"/>
    </xf>
    <xf numFmtId="164" fontId="0" fillId="0" borderId="24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right" vertical="center" wrapText="1"/>
    </xf>
    <xf numFmtId="166" fontId="0" fillId="0" borderId="26" xfId="0" applyNumberFormat="1" applyBorder="1" applyAlignment="1">
      <alignment horizontal="right" vertical="center" wrapText="1"/>
    </xf>
    <xf numFmtId="166" fontId="0" fillId="0" borderId="26" xfId="0" applyNumberFormat="1" applyFill="1" applyBorder="1" applyAlignment="1">
      <alignment horizontal="right" vertical="center" wrapText="1"/>
    </xf>
    <xf numFmtId="166" fontId="0" fillId="0" borderId="28" xfId="0" applyNumberFormat="1" applyFill="1" applyBorder="1" applyAlignment="1">
      <alignment horizontal="right" vertical="center" wrapText="1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right" vertical="center" wrapText="1"/>
    </xf>
    <xf numFmtId="165" fontId="0" fillId="0" borderId="10" xfId="0" applyNumberFormat="1" applyBorder="1" applyAlignment="1">
      <alignment horizontal="right" vertical="center" wrapText="1"/>
    </xf>
    <xf numFmtId="165" fontId="0" fillId="0" borderId="18" xfId="0" applyNumberFormat="1" applyFill="1" applyBorder="1" applyAlignment="1">
      <alignment horizontal="right" vertical="center" wrapText="1"/>
    </xf>
    <xf numFmtId="165" fontId="0" fillId="0" borderId="22" xfId="0" applyNumberFormat="1" applyFill="1" applyBorder="1" applyAlignment="1">
      <alignment horizontal="right" vertical="center" wrapText="1"/>
    </xf>
    <xf numFmtId="165" fontId="0" fillId="0" borderId="26" xfId="0" applyNumberFormat="1" applyFill="1" applyBorder="1" applyAlignment="1">
      <alignment horizontal="right" vertical="center" wrapText="1"/>
    </xf>
    <xf numFmtId="165" fontId="0" fillId="0" borderId="28" xfId="0" applyNumberFormat="1" applyFill="1" applyBorder="1" applyAlignment="1">
      <alignment horizontal="right" vertical="center" wrapText="1"/>
    </xf>
    <xf numFmtId="165" fontId="0" fillId="0" borderId="5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2" fillId="3" borderId="7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7" xfId="0" applyNumberFormat="1" applyBorder="1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vertical="center"/>
    </xf>
    <xf numFmtId="164" fontId="0" fillId="0" borderId="15" xfId="0" applyNumberForma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 wrapText="1"/>
    </xf>
    <xf numFmtId="164" fontId="2" fillId="3" borderId="11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164" fontId="39" fillId="0" borderId="0" xfId="0" applyNumberFormat="1" applyFont="1" applyAlignment="1">
      <alignment vertical="center"/>
    </xf>
  </cellXfs>
  <cellStyles count="137">
    <cellStyle name="=C:\WINNT\SYSTEM32\COMMAND.COM" xfId="1"/>
    <cellStyle name="=C:\WINNT\SYSTEM32\COMMAND.COM 2" xfId="2"/>
    <cellStyle name="=C:\WINNT\SYSTEM32\COMMAND.COM 2 2" xfId="3"/>
    <cellStyle name="=C:\WINNT\SYSTEM32\COMMAND.COM 3" xfId="4"/>
    <cellStyle name="=C:\WINNT\SYSTEM32\COMMAND.COM 3 2" xfId="5"/>
    <cellStyle name="=C:\WINNT\SYSTEM32\COMMAND.COM 4" xfId="6"/>
    <cellStyle name="=C:\WINNT\SYSTEM32\COMMAND.COM 4 2" xfId="7"/>
    <cellStyle name="=C:\WINNT\SYSTEM32\COMMAND.COM 5" xfId="8"/>
    <cellStyle name="=C:\WINNT\SYSTEM32\COMMAND.COM_100 report Appendices - NP - Week 27 (27-06-2011 to 03-07-2011) - Monday - unlinked" xfId="9"/>
    <cellStyle name="20% - Accent1 2" xfId="10"/>
    <cellStyle name="20% - Accent2 2" xfId="11"/>
    <cellStyle name="20% - Accent3 2" xfId="12"/>
    <cellStyle name="20% - Accent4 2" xfId="13"/>
    <cellStyle name="20% - Accent5 2" xfId="14"/>
    <cellStyle name="20% - Accent6 2" xfId="15"/>
    <cellStyle name="40% - Accent1 2" xfId="16"/>
    <cellStyle name="40% - Accent2 2" xfId="17"/>
    <cellStyle name="40% - Accent3 2" xfId="18"/>
    <cellStyle name="40% - Accent4 2" xfId="19"/>
    <cellStyle name="40% - Accent5 2" xfId="20"/>
    <cellStyle name="40% - Accent6 2" xfId="21"/>
    <cellStyle name="60% - Accent1 2" xfId="22"/>
    <cellStyle name="60% - Accent2 2" xfId="23"/>
    <cellStyle name="60% - Accent3 2" xfId="24"/>
    <cellStyle name="60% - Accent4 2" xfId="25"/>
    <cellStyle name="60% - Accent5 2" xfId="26"/>
    <cellStyle name="60% - Accent6 2" xfId="27"/>
    <cellStyle name="Accent1 2" xfId="28"/>
    <cellStyle name="Accent2 2" xfId="29"/>
    <cellStyle name="Accent3 2" xfId="30"/>
    <cellStyle name="Accent4 2" xfId="31"/>
    <cellStyle name="Accent5 2" xfId="32"/>
    <cellStyle name="Accent6 2" xfId="33"/>
    <cellStyle name="Bad 2" xfId="34"/>
    <cellStyle name="Calculation 2" xfId="35"/>
    <cellStyle name="Check Cell 2" xfId="36"/>
    <cellStyle name="Comma 2" xfId="37"/>
    <cellStyle name="Comma 3" xfId="38"/>
    <cellStyle name="Explanatory Text 2" xfId="39"/>
    <cellStyle name="Good 2" xfId="40"/>
    <cellStyle name="Grey" xfId="41"/>
    <cellStyle name="Heading 1 2" xfId="42"/>
    <cellStyle name="Heading 2 2" xfId="43"/>
    <cellStyle name="Heading 3 2" xfId="44"/>
    <cellStyle name="Heading 4 2" xfId="45"/>
    <cellStyle name="Hyperlink 2" xfId="46"/>
    <cellStyle name="Input [yellow]" xfId="47"/>
    <cellStyle name="Input 2" xfId="48"/>
    <cellStyle name="Linked Cell 2" xfId="49"/>
    <cellStyle name="Neutral 2" xfId="50"/>
    <cellStyle name="Normal" xfId="0" builtinId="0"/>
    <cellStyle name="Normal - Style1" xfId="51"/>
    <cellStyle name="Normal - Style2" xfId="52"/>
    <cellStyle name="Normal - Style3" xfId="53"/>
    <cellStyle name="Normal - Style4" xfId="54"/>
    <cellStyle name="Normal - Style5" xfId="55"/>
    <cellStyle name="Normal - Style6" xfId="56"/>
    <cellStyle name="Normal - Style7" xfId="57"/>
    <cellStyle name="Normal - Style8" xfId="58"/>
    <cellStyle name="Normal 2" xfId="59"/>
    <cellStyle name="Normal 2 2" xfId="60"/>
    <cellStyle name="Normal 2 3" xfId="61"/>
    <cellStyle name="Normal 3" xfId="62"/>
    <cellStyle name="Normal 3 2" xfId="63"/>
    <cellStyle name="Normal 4" xfId="64"/>
    <cellStyle name="Normal 4 2" xfId="65"/>
    <cellStyle name="Normal 4 3" xfId="66"/>
    <cellStyle name="NormalNoFont" xfId="67"/>
    <cellStyle name="Note 2" xfId="68"/>
    <cellStyle name="Note 3" xfId="69"/>
    <cellStyle name="Output 2" xfId="70"/>
    <cellStyle name="Output Amounts" xfId="71"/>
    <cellStyle name="OUTPUT COLUMN HEADINGS" xfId="72"/>
    <cellStyle name="Output Line Items" xfId="73"/>
    <cellStyle name="OUTPUT REPORT HEADING" xfId="74"/>
    <cellStyle name="OUTPUT REPORT TITLE" xfId="75"/>
    <cellStyle name="Percent [2]" xfId="76"/>
    <cellStyle name="Percent 12" xfId="77"/>
    <cellStyle name="Percent 12 2" xfId="78"/>
    <cellStyle name="Percent 2" xfId="79"/>
    <cellStyle name="Percent 2 2" xfId="80"/>
    <cellStyle name="Percent 2 2 2" xfId="81"/>
    <cellStyle name="Percent 2 3" xfId="82"/>
    <cellStyle name="Percent 2 3 2" xfId="83"/>
    <cellStyle name="Percent 2 4" xfId="84"/>
    <cellStyle name="Percent 3" xfId="85"/>
    <cellStyle name="Percent 3 2" xfId="86"/>
    <cellStyle name="Percent 4" xfId="87"/>
    <cellStyle name="Percent 4 2" xfId="88"/>
    <cellStyle name="Percent 5" xfId="89"/>
    <cellStyle name="Percent 6" xfId="90"/>
    <cellStyle name="Table#" xfId="91"/>
    <cellStyle name="TableColHeadLeft" xfId="92"/>
    <cellStyle name="TableColHeadRight" xfId="93"/>
    <cellStyle name="TableData" xfId="94"/>
    <cellStyle name="TableFootnote" xfId="95"/>
    <cellStyle name="TableSub" xfId="96"/>
    <cellStyle name="TableText" xfId="97"/>
    <cellStyle name="TableText1" xfId="98"/>
    <cellStyle name="TableTitle" xfId="99"/>
    <cellStyle name="TCMColHeadCurrency" xfId="100"/>
    <cellStyle name="TCMColHeadSheet1" xfId="101"/>
    <cellStyle name="TCMColHeadSheet2" xfId="102"/>
    <cellStyle name="TCMColHeadSheet3" xfId="103"/>
    <cellStyle name="TCMColHeadTime" xfId="104"/>
    <cellStyle name="TCMColHeadVersion" xfId="105"/>
    <cellStyle name="TCMDataCurrency" xfId="106"/>
    <cellStyle name="TCMDataSheet1" xfId="107"/>
    <cellStyle name="TCMDataSheet2" xfId="108"/>
    <cellStyle name="TCMDataSheet3" xfId="109"/>
    <cellStyle name="TCMDataTime" xfId="110"/>
    <cellStyle name="TCMDataVersion" xfId="111"/>
    <cellStyle name="TCMIntersectionCurrency" xfId="112"/>
    <cellStyle name="TCMIntersectionSheet1" xfId="113"/>
    <cellStyle name="TCMIntersectionSheet2" xfId="114"/>
    <cellStyle name="TCMIntersectionSheet3" xfId="115"/>
    <cellStyle name="TCMIntersectionTime" xfId="116"/>
    <cellStyle name="TCMIntersectionVersion" xfId="117"/>
    <cellStyle name="TCMNamesCurrency" xfId="118"/>
    <cellStyle name="TCMNamesSheet1" xfId="119"/>
    <cellStyle name="TCMNamesSheet2" xfId="120"/>
    <cellStyle name="TCMNamesSheet3" xfId="121"/>
    <cellStyle name="TCMNamesTime" xfId="122"/>
    <cellStyle name="TCMNamesVersion" xfId="123"/>
    <cellStyle name="TCMRowHeadCurrency" xfId="124"/>
    <cellStyle name="TCMRowHeadSheet1" xfId="125"/>
    <cellStyle name="TCMRowHeadSheet2" xfId="126"/>
    <cellStyle name="TCMRowHeadSheet3" xfId="127"/>
    <cellStyle name="TCMRowHeadTime" xfId="128"/>
    <cellStyle name="TCMRowHeadVersion" xfId="129"/>
    <cellStyle name="Title 2" xfId="130"/>
    <cellStyle name="Total 2" xfId="131"/>
    <cellStyle name="Tusental (0)_pldt" xfId="132"/>
    <cellStyle name="Tusental_pldt" xfId="133"/>
    <cellStyle name="Valuta (0)_pldt" xfId="134"/>
    <cellStyle name="Valuta_pldt" xfId="135"/>
    <cellStyle name="Warning Text 2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tworkTrading/004%20-%20Ofgem%20-%20BEIS/009%20-%20Targeted%20Charging%20Review/025%20-%20Banding/Iterations/02_June%202020/TCR%20indicative%20banding%20data%20-%20202006%20-%20INTER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--Data--"/>
      <sheetName val="LVnoMIC_ENWL"/>
      <sheetName val="LVnoMIC_NPgN"/>
      <sheetName val="LVnoMIC_NPgY"/>
      <sheetName val="LVnoMIC_WMID"/>
      <sheetName val="LVnoMIC_EMID"/>
      <sheetName val="LVnoMIC_SWALES"/>
      <sheetName val="LVnoMIC_SWEST"/>
      <sheetName val="LVnoMIC_LPN"/>
      <sheetName val="LVnoMIC_SPN"/>
      <sheetName val="LVnoMIC_EPN"/>
      <sheetName val="LVnoMIC_SPD"/>
      <sheetName val="LVnoMIC_SPMW"/>
      <sheetName val="LVnoMIC_SSEH"/>
      <sheetName val="LVnoMIC_SSES"/>
      <sheetName val="LVnoMIC_LDNO"/>
      <sheetName val="LV_MIC"/>
      <sheetName val="HV"/>
      <sheetName val="EHV"/>
      <sheetName val="--Banding--"/>
      <sheetName val="GB-wide"/>
      <sheetName val="IA"/>
      <sheetName val="--Analysis--"/>
      <sheetName val="IA_Comparison"/>
      <sheetName val="Banding_Summary"/>
      <sheetName val="Banding_Scenarios"/>
      <sheetName val="Banding_GB_Summary"/>
      <sheetName val="--Charges--"/>
      <sheetName val="Customer_Count"/>
      <sheetName val="Consumption"/>
      <sheetName val="Revenue"/>
      <sheetName val="ENWL"/>
      <sheetName val="NPgN"/>
      <sheetName val="NPgY"/>
      <sheetName val="WMID"/>
      <sheetName val="EMID"/>
      <sheetName val="SWALES"/>
      <sheetName val="SWEST"/>
      <sheetName val="LPN"/>
      <sheetName val="SPN"/>
      <sheetName val="EPN"/>
      <sheetName val="SPD"/>
      <sheetName val="SPMW"/>
      <sheetName val="SSEH"/>
      <sheetName val="SSES"/>
      <sheetName val="TNUoS"/>
    </sheetNames>
    <sheetDataSet>
      <sheetData sheetId="0">
        <row r="3">
          <cell r="E3" t="str">
            <v>Up</v>
          </cell>
          <cell r="G3" t="str">
            <v>Up</v>
          </cell>
          <cell r="I3" t="str">
            <v>Up</v>
          </cell>
          <cell r="K3" t="str">
            <v>Up</v>
          </cell>
        </row>
        <row r="5">
          <cell r="C5" t="str">
            <v>Up</v>
          </cell>
        </row>
        <row r="6">
          <cell r="C6" t="str">
            <v>Down</v>
          </cell>
        </row>
        <row r="7">
          <cell r="C7" t="str">
            <v>Integer</v>
          </cell>
        </row>
        <row r="10">
          <cell r="E10">
            <v>1</v>
          </cell>
          <cell r="G10">
            <v>1</v>
          </cell>
          <cell r="I10">
            <v>1</v>
          </cell>
          <cell r="K10">
            <v>1</v>
          </cell>
        </row>
        <row r="12">
          <cell r="C12">
            <v>100</v>
          </cell>
        </row>
        <row r="13">
          <cell r="C13">
            <v>10</v>
          </cell>
        </row>
        <row r="14">
          <cell r="C14">
            <v>1</v>
          </cell>
        </row>
        <row r="16">
          <cell r="E16">
            <v>2</v>
          </cell>
        </row>
        <row r="21">
          <cell r="C21" t="str">
            <v>ENWL</v>
          </cell>
        </row>
        <row r="22">
          <cell r="C22" t="str">
            <v>NPgN</v>
          </cell>
        </row>
        <row r="23">
          <cell r="C23" t="str">
            <v>NPgY</v>
          </cell>
        </row>
        <row r="24">
          <cell r="C24" t="str">
            <v>SPMW</v>
          </cell>
        </row>
        <row r="25">
          <cell r="C25" t="str">
            <v>SPD</v>
          </cell>
        </row>
        <row r="26">
          <cell r="C26" t="str">
            <v>SSES</v>
          </cell>
        </row>
        <row r="27">
          <cell r="C27" t="str">
            <v>SSEH</v>
          </cell>
        </row>
        <row r="28">
          <cell r="C28" t="str">
            <v>EPN</v>
          </cell>
        </row>
        <row r="29">
          <cell r="C29" t="str">
            <v>LPN</v>
          </cell>
        </row>
        <row r="30">
          <cell r="C30" t="str">
            <v>SPN</v>
          </cell>
        </row>
        <row r="31">
          <cell r="C31" t="str">
            <v>EMID</v>
          </cell>
        </row>
        <row r="32">
          <cell r="C32" t="str">
            <v>WMID</v>
          </cell>
        </row>
        <row r="33">
          <cell r="C33" t="str">
            <v>SWALES</v>
          </cell>
        </row>
        <row r="34">
          <cell r="C34" t="str">
            <v>SWEST</v>
          </cell>
        </row>
        <row r="35">
          <cell r="C35" t="str">
            <v>BUUK</v>
          </cell>
        </row>
        <row r="36">
          <cell r="C36" t="str">
            <v>ESP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E6">
            <v>0</v>
          </cell>
        </row>
      </sheetData>
      <sheetData sheetId="22">
        <row r="3">
          <cell r="G3" t="str">
            <v>NPgN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C2" t="str">
            <v>ENWL</v>
          </cell>
        </row>
      </sheetData>
      <sheetData sheetId="32">
        <row r="3">
          <cell r="B3">
            <v>88728208.279173583</v>
          </cell>
        </row>
      </sheetData>
      <sheetData sheetId="33">
        <row r="3">
          <cell r="B3">
            <v>138731536.87720057</v>
          </cell>
        </row>
      </sheetData>
      <sheetData sheetId="34">
        <row r="3">
          <cell r="B3">
            <v>187930994.85006458</v>
          </cell>
        </row>
      </sheetData>
      <sheetData sheetId="35">
        <row r="3">
          <cell r="B3">
            <v>227788840.04025224</v>
          </cell>
        </row>
      </sheetData>
      <sheetData sheetId="36">
        <row r="3">
          <cell r="B3">
            <v>200977339.28342551</v>
          </cell>
        </row>
      </sheetData>
      <sheetData sheetId="37">
        <row r="3">
          <cell r="B3">
            <v>97309531.791022614</v>
          </cell>
        </row>
      </sheetData>
      <sheetData sheetId="38">
        <row r="3">
          <cell r="B3">
            <v>161991234.24336889</v>
          </cell>
        </row>
      </sheetData>
      <sheetData sheetId="39">
        <row r="3">
          <cell r="B3">
            <v>-65830472.07353206</v>
          </cell>
        </row>
      </sheetData>
      <sheetData sheetId="40">
        <row r="3">
          <cell r="B3">
            <v>93825227.033767149</v>
          </cell>
        </row>
      </sheetData>
      <sheetData sheetId="41">
        <row r="3">
          <cell r="B3">
            <v>50432497.376694389</v>
          </cell>
        </row>
      </sheetData>
      <sheetData sheetId="42">
        <row r="3">
          <cell r="B3">
            <v>173740878.11278296</v>
          </cell>
        </row>
      </sheetData>
      <sheetData sheetId="43">
        <row r="3">
          <cell r="B3">
            <v>142706482.98676988</v>
          </cell>
        </row>
      </sheetData>
      <sheetData sheetId="44">
        <row r="3">
          <cell r="B3">
            <v>87349767.951301724</v>
          </cell>
        </row>
      </sheetData>
      <sheetData sheetId="45">
        <row r="3">
          <cell r="B3">
            <v>112392803.12804775</v>
          </cell>
        </row>
      </sheetData>
      <sheetData sheetId="46">
        <row r="3">
          <cell r="B3">
            <v>2140016425.4543889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3"/>
  <sheetViews>
    <sheetView showGridLines="0" tabSelected="1" zoomScaleNormal="100" workbookViewId="0">
      <selection activeCell="B2" sqref="B2"/>
    </sheetView>
  </sheetViews>
  <sheetFormatPr defaultRowHeight="15"/>
  <cols>
    <col min="1" max="3" width="2.7109375" style="2" customWidth="1"/>
    <col min="4" max="9" width="10.7109375" style="2" customWidth="1"/>
    <col min="10" max="10" width="2.7109375" style="2" customWidth="1"/>
    <col min="11" max="13" width="10.7109375" style="2" customWidth="1"/>
    <col min="14" max="14" width="2.7109375" style="2" customWidth="1"/>
    <col min="15" max="20" width="10.7109375" style="2" customWidth="1"/>
    <col min="21" max="16384" width="9.140625" style="2"/>
  </cols>
  <sheetData>
    <row r="2" spans="2:4">
      <c r="B2" s="57" t="s">
        <v>37</v>
      </c>
      <c r="C2" s="57"/>
    </row>
    <row r="3" spans="2:4">
      <c r="B3" s="2" t="s">
        <v>34</v>
      </c>
    </row>
    <row r="4" spans="2:4">
      <c r="C4" s="2" t="s">
        <v>38</v>
      </c>
      <c r="D4" s="2" t="s">
        <v>39</v>
      </c>
    </row>
    <row r="5" spans="2:4">
      <c r="C5" s="2" t="s">
        <v>38</v>
      </c>
      <c r="D5" s="2" t="s">
        <v>40</v>
      </c>
    </row>
    <row r="6" spans="2:4">
      <c r="C6" s="2" t="s">
        <v>38</v>
      </c>
      <c r="D6" s="2" t="s">
        <v>41</v>
      </c>
    </row>
    <row r="7" spans="2:4">
      <c r="C7" s="2" t="s">
        <v>38</v>
      </c>
      <c r="D7" s="2" t="s">
        <v>42</v>
      </c>
    </row>
    <row r="8" spans="2:4">
      <c r="C8" s="2" t="s">
        <v>38</v>
      </c>
      <c r="D8" s="2" t="s">
        <v>43</v>
      </c>
    </row>
    <row r="9" spans="2:4">
      <c r="C9" s="2" t="s">
        <v>38</v>
      </c>
      <c r="D9" s="2" t="s">
        <v>44</v>
      </c>
    </row>
    <row r="10" spans="2:4">
      <c r="C10" s="2" t="s">
        <v>38</v>
      </c>
      <c r="D10" s="2" t="s">
        <v>45</v>
      </c>
    </row>
    <row r="11" spans="2:4">
      <c r="C11" s="2" t="s">
        <v>38</v>
      </c>
      <c r="D11" s="2" t="s">
        <v>46</v>
      </c>
    </row>
    <row r="12" spans="2:4">
      <c r="B12" s="2" t="s">
        <v>35</v>
      </c>
    </row>
    <row r="13" spans="2:4">
      <c r="B13" s="2" t="s">
        <v>36</v>
      </c>
    </row>
  </sheetData>
  <pageMargins left="0.19685039370078741" right="0.19685039370078741" top="0.59055118110236227" bottom="0.78740157480314965" header="0.19685039370078741" footer="0.19685039370078741"/>
  <pageSetup paperSize="9" scale="94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25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56.107495366563633</v>
      </c>
      <c r="G6" s="5">
        <f>'Jun-20'!$T6</f>
        <v>27.039621319934401</v>
      </c>
      <c r="H6" s="5">
        <f>SUM(F6:G6)</f>
        <v>83.147116686498038</v>
      </c>
      <c r="J6" s="5">
        <f>SUMIF('Ofgem IA'!$4:$4,$B$2,'Ofgem IA'!6:6)</f>
        <v>51.100296595677698</v>
      </c>
      <c r="K6" s="5">
        <f>'Ofgem IA'!$T6</f>
        <v>34.043920274628242</v>
      </c>
      <c r="L6" s="5">
        <f>SUM(J6:K6)</f>
        <v>85.144216870305939</v>
      </c>
      <c r="N6" s="5">
        <f>F6-J6</f>
        <v>5.0071987708859353</v>
      </c>
      <c r="O6" s="5">
        <f t="shared" ref="O6:P23" si="0">G6-K6</f>
        <v>-7.0042989546938408</v>
      </c>
      <c r="P6" s="5">
        <f t="shared" si="0"/>
        <v>-1.9971001838079019</v>
      </c>
      <c r="Q6" s="25">
        <f>IFERROR(N6/J6,0)</f>
        <v>9.7987665521876197E-2</v>
      </c>
      <c r="R6" s="25">
        <f t="shared" ref="R6:S23" si="1">IFERROR(O6/K6,0)</f>
        <v>-0.20574301955212551</v>
      </c>
      <c r="S6" s="25">
        <f t="shared" si="1"/>
        <v>-2.3455500058799542E-2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18.139242537031546</v>
      </c>
      <c r="G7" s="10">
        <f>'Jun-20'!$T7</f>
        <v>12.035246935601696</v>
      </c>
      <c r="H7" s="10">
        <f t="shared" ref="H7:H23" si="2">SUM(F7:G7)</f>
        <v>30.17448947263324</v>
      </c>
      <c r="J7" s="10">
        <f>SUMIF('Ofgem IA'!$4:$4,$B$2,'Ofgem IA'!7:7)</f>
        <v>23.361424761502043</v>
      </c>
      <c r="K7" s="10">
        <f>'Ofgem IA'!$T7</f>
        <v>18.132474496361727</v>
      </c>
      <c r="L7" s="10">
        <f t="shared" ref="L7:L23" si="3">SUM(J7:K7)</f>
        <v>41.493899257863774</v>
      </c>
      <c r="N7" s="10">
        <f t="shared" ref="N7:N23" si="4">F7-J7</f>
        <v>-5.2221822244704974</v>
      </c>
      <c r="O7" s="10">
        <f t="shared" si="0"/>
        <v>-6.0972275607600306</v>
      </c>
      <c r="P7" s="10">
        <f t="shared" si="0"/>
        <v>-11.319409785230533</v>
      </c>
      <c r="Q7" s="26">
        <f t="shared" ref="Q7:Q23" si="5">IFERROR(N7/J7,0)</f>
        <v>-0.22353868729257814</v>
      </c>
      <c r="R7" s="26">
        <f t="shared" si="1"/>
        <v>-0.33626009301617582</v>
      </c>
      <c r="S7" s="26">
        <f t="shared" si="1"/>
        <v>-0.27279696504023587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97.839154224211072</v>
      </c>
      <c r="G8" s="15">
        <f>'Jun-20'!$T8</f>
        <v>64.955342739520077</v>
      </c>
      <c r="H8" s="15">
        <f t="shared" si="2"/>
        <v>162.79449696373115</v>
      </c>
      <c r="J8" s="15">
        <f>SUMIF('Ofgem IA'!$4:$4,$B$2,'Ofgem IA'!8:8)</f>
        <v>114.80377590337338</v>
      </c>
      <c r="K8" s="15">
        <f>'Ofgem IA'!$T8</f>
        <v>89.107430728471613</v>
      </c>
      <c r="L8" s="15">
        <f t="shared" si="3"/>
        <v>203.911206631845</v>
      </c>
      <c r="N8" s="15">
        <f t="shared" si="4"/>
        <v>-16.964621679162306</v>
      </c>
      <c r="O8" s="15">
        <f t="shared" si="0"/>
        <v>-24.152087988951536</v>
      </c>
      <c r="P8" s="15">
        <f t="shared" si="0"/>
        <v>-41.116709668113856</v>
      </c>
      <c r="Q8" s="27">
        <f t="shared" si="5"/>
        <v>-0.14777058982311592</v>
      </c>
      <c r="R8" s="27">
        <f t="shared" si="1"/>
        <v>-0.27104460078697407</v>
      </c>
      <c r="S8" s="27">
        <f t="shared" si="1"/>
        <v>-0.20164026463905305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233.26321983757791</v>
      </c>
      <c r="G9" s="15">
        <f>'Jun-20'!$T9</f>
        <v>155.85277092681176</v>
      </c>
      <c r="H9" s="15">
        <f t="shared" si="2"/>
        <v>389.11599076438966</v>
      </c>
      <c r="J9" s="15">
        <f>SUMIF('Ofgem IA'!$4:$4,$B$2,'Ofgem IA'!9:9)</f>
        <v>267.17057791032306</v>
      </c>
      <c r="K9" s="15">
        <f>'Ofgem IA'!$T9</f>
        <v>207.37021562659504</v>
      </c>
      <c r="L9" s="15">
        <f t="shared" si="3"/>
        <v>474.5407935369181</v>
      </c>
      <c r="N9" s="15">
        <f t="shared" si="4"/>
        <v>-33.907358072745154</v>
      </c>
      <c r="O9" s="15">
        <f t="shared" si="0"/>
        <v>-51.517444699783283</v>
      </c>
      <c r="P9" s="15">
        <f t="shared" si="0"/>
        <v>-85.424802772528437</v>
      </c>
      <c r="Q9" s="27">
        <f t="shared" si="5"/>
        <v>-0.12691276987889849</v>
      </c>
      <c r="R9" s="27">
        <f t="shared" si="1"/>
        <v>-0.24843222805221513</v>
      </c>
      <c r="S9" s="27">
        <f t="shared" si="1"/>
        <v>-0.18001572032580715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756.14377060198331</v>
      </c>
      <c r="G10" s="20">
        <f>'Jun-20'!$T10</f>
        <v>488.47810836381632</v>
      </c>
      <c r="H10" s="20">
        <f t="shared" si="2"/>
        <v>1244.6218789657996</v>
      </c>
      <c r="J10" s="20">
        <f>SUMIF('Ofgem IA'!$4:$4,$B$2,'Ofgem IA'!10:10)</f>
        <v>758.72354813297454</v>
      </c>
      <c r="K10" s="20">
        <f>'Ofgem IA'!$T10</f>
        <v>588.89967229146373</v>
      </c>
      <c r="L10" s="20">
        <f t="shared" si="3"/>
        <v>1347.6232204244384</v>
      </c>
      <c r="N10" s="20">
        <f t="shared" si="4"/>
        <v>-2.5797775309912367</v>
      </c>
      <c r="O10" s="20">
        <f t="shared" si="0"/>
        <v>-100.42156392764741</v>
      </c>
      <c r="P10" s="20">
        <f t="shared" si="0"/>
        <v>-103.00134145863876</v>
      </c>
      <c r="Q10" s="28">
        <f t="shared" si="5"/>
        <v>-3.4001548223188964E-3</v>
      </c>
      <c r="R10" s="28">
        <f t="shared" si="1"/>
        <v>-0.17052406148724403</v>
      </c>
      <c r="S10" s="28">
        <f t="shared" si="1"/>
        <v>-7.6431854169296778E-2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1227.0575305043337</v>
      </c>
      <c r="G11" s="21">
        <f>'Jun-20'!$T11</f>
        <v>847.7899409746932</v>
      </c>
      <c r="H11" s="21">
        <f t="shared" si="2"/>
        <v>2074.8474714790268</v>
      </c>
      <c r="J11" s="21">
        <f>SUMIF('Ofgem IA'!$4:$4,$B$2,'Ofgem IA'!11:11)</f>
        <v>1350.1333877219963</v>
      </c>
      <c r="K11" s="21">
        <f>'Ofgem IA'!$T11</f>
        <v>1087.7072347918697</v>
      </c>
      <c r="L11" s="21">
        <f t="shared" si="3"/>
        <v>2437.840622513866</v>
      </c>
      <c r="N11" s="21">
        <f t="shared" si="4"/>
        <v>-123.07585721766259</v>
      </c>
      <c r="O11" s="21">
        <f t="shared" si="0"/>
        <v>-239.91729381717653</v>
      </c>
      <c r="P11" s="21">
        <f t="shared" si="0"/>
        <v>-362.99315103483923</v>
      </c>
      <c r="Q11" s="29">
        <f t="shared" si="5"/>
        <v>-9.1158294681773278E-2</v>
      </c>
      <c r="R11" s="29">
        <f t="shared" si="1"/>
        <v>-0.2205715712308231</v>
      </c>
      <c r="S11" s="29">
        <f t="shared" si="1"/>
        <v>-0.14889945949810532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2358.5772479913526</v>
      </c>
      <c r="G12" s="15">
        <f>'Jun-20'!$T12</f>
        <v>1543.9377433293696</v>
      </c>
      <c r="H12" s="15">
        <f t="shared" si="2"/>
        <v>3902.5149913207224</v>
      </c>
      <c r="J12" s="15">
        <f>SUMIF('Ofgem IA'!$4:$4,$B$2,'Ofgem IA'!12:12)</f>
        <v>2569.9617668944638</v>
      </c>
      <c r="K12" s="15">
        <f>'Ofgem IA'!$T12</f>
        <v>1953.302677709692</v>
      </c>
      <c r="L12" s="15">
        <f t="shared" si="3"/>
        <v>4523.2644446041559</v>
      </c>
      <c r="N12" s="15">
        <f t="shared" si="4"/>
        <v>-211.38451890311126</v>
      </c>
      <c r="O12" s="15">
        <f t="shared" si="0"/>
        <v>-409.36493438032244</v>
      </c>
      <c r="P12" s="15">
        <f t="shared" si="0"/>
        <v>-620.74945328343347</v>
      </c>
      <c r="Q12" s="27">
        <f t="shared" si="5"/>
        <v>-8.2252009203447357E-2</v>
      </c>
      <c r="R12" s="27">
        <f t="shared" si="1"/>
        <v>-0.20957578108699237</v>
      </c>
      <c r="S12" s="27">
        <f t="shared" si="1"/>
        <v>-0.13723483578854898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3912.5325224350586</v>
      </c>
      <c r="G13" s="15">
        <f>'Jun-20'!$T13</f>
        <v>2476.0612118519643</v>
      </c>
      <c r="H13" s="15">
        <f t="shared" si="2"/>
        <v>6388.5937342870229</v>
      </c>
      <c r="J13" s="15">
        <f>SUMIF('Ofgem IA'!$4:$4,$B$2,'Ofgem IA'!13:13)</f>
        <v>4180.4145606348638</v>
      </c>
      <c r="K13" s="15">
        <f>'Ofgem IA'!$T13</f>
        <v>3125.4182668520543</v>
      </c>
      <c r="L13" s="15">
        <f t="shared" si="3"/>
        <v>7305.8328274869182</v>
      </c>
      <c r="N13" s="15">
        <f t="shared" si="4"/>
        <v>-267.88203819980527</v>
      </c>
      <c r="O13" s="15">
        <f t="shared" si="0"/>
        <v>-649.35705500008999</v>
      </c>
      <c r="P13" s="15">
        <f t="shared" si="0"/>
        <v>-917.23909319989525</v>
      </c>
      <c r="Q13" s="27">
        <f t="shared" si="5"/>
        <v>-6.4080256710024236E-2</v>
      </c>
      <c r="R13" s="27">
        <f t="shared" si="1"/>
        <v>-0.20776644901807895</v>
      </c>
      <c r="S13" s="27">
        <f t="shared" si="1"/>
        <v>-0.12554887510551072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9101.2524019357534</v>
      </c>
      <c r="G14" s="20">
        <f>'Jun-20'!$T14</f>
        <v>5634.8464928936137</v>
      </c>
      <c r="H14" s="20">
        <f t="shared" si="2"/>
        <v>14736.098894829367</v>
      </c>
      <c r="J14" s="20">
        <f>SUMIF('Ofgem IA'!$4:$4,$B$2,'Ofgem IA'!14:14)</f>
        <v>9668.5208814270845</v>
      </c>
      <c r="K14" s="20">
        <f>'Ofgem IA'!$T14</f>
        <v>7214.6727669566544</v>
      </c>
      <c r="L14" s="20">
        <f t="shared" si="3"/>
        <v>16883.193648383738</v>
      </c>
      <c r="N14" s="20">
        <f t="shared" si="4"/>
        <v>-567.26847949133116</v>
      </c>
      <c r="O14" s="20">
        <f t="shared" si="0"/>
        <v>-1579.8262740630407</v>
      </c>
      <c r="P14" s="20">
        <f t="shared" si="0"/>
        <v>-2147.094753554371</v>
      </c>
      <c r="Q14" s="28">
        <f t="shared" si="5"/>
        <v>-5.8671692024892405E-2</v>
      </c>
      <c r="R14" s="28">
        <f t="shared" si="1"/>
        <v>-0.21897407201871671</v>
      </c>
      <c r="S14" s="28">
        <f t="shared" si="1"/>
        <v>-0.12717349562355559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2373.066537612217</v>
      </c>
      <c r="G15" s="10">
        <f>'Jun-20'!$T15</f>
        <v>3657.8875007357901</v>
      </c>
      <c r="H15" s="10">
        <f t="shared" si="2"/>
        <v>6030.9540383480071</v>
      </c>
      <c r="J15" s="10">
        <f>SUMIF('Ofgem IA'!$4:$4,$B$2,'Ofgem IA'!15:15)</f>
        <v>2425.1740768558839</v>
      </c>
      <c r="K15" s="10">
        <f>'Ofgem IA'!$T15</f>
        <v>4455.5245440277777</v>
      </c>
      <c r="L15" s="10">
        <f t="shared" si="3"/>
        <v>6880.6986208836615</v>
      </c>
      <c r="N15" s="10">
        <f t="shared" si="4"/>
        <v>-52.107539243666906</v>
      </c>
      <c r="O15" s="10">
        <f t="shared" si="0"/>
        <v>-797.63704329198754</v>
      </c>
      <c r="P15" s="10">
        <f t="shared" si="0"/>
        <v>-849.74458253565444</v>
      </c>
      <c r="Q15" s="26">
        <f t="shared" si="5"/>
        <v>-2.1486102684728392E-2</v>
      </c>
      <c r="R15" s="26">
        <f t="shared" si="1"/>
        <v>-0.17902202881165741</v>
      </c>
      <c r="S15" s="26">
        <f t="shared" si="1"/>
        <v>-0.12349684666562609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17647.702636633469</v>
      </c>
      <c r="G16" s="15">
        <f>'Jun-20'!$T16</f>
        <v>12779.865128995616</v>
      </c>
      <c r="H16" s="15">
        <f t="shared" si="2"/>
        <v>30427.567765629086</v>
      </c>
      <c r="J16" s="15">
        <f>SUMIF('Ofgem IA'!$4:$4,$B$2,'Ofgem IA'!16:16)</f>
        <v>18663.987457896867</v>
      </c>
      <c r="K16" s="15">
        <f>'Ofgem IA'!$T16</f>
        <v>16164.080738362112</v>
      </c>
      <c r="L16" s="15">
        <f t="shared" si="3"/>
        <v>34828.068196258981</v>
      </c>
      <c r="N16" s="15">
        <f t="shared" si="4"/>
        <v>-1016.284821263398</v>
      </c>
      <c r="O16" s="15">
        <f t="shared" si="0"/>
        <v>-3384.2156093664962</v>
      </c>
      <c r="P16" s="15">
        <f t="shared" si="0"/>
        <v>-4400.5004306298943</v>
      </c>
      <c r="Q16" s="27">
        <f t="shared" si="5"/>
        <v>-5.4451645102954707E-2</v>
      </c>
      <c r="R16" s="27">
        <f t="shared" si="1"/>
        <v>-0.20936641335468947</v>
      </c>
      <c r="S16" s="27">
        <f t="shared" si="1"/>
        <v>-0.12634925387858778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38512.529485381485</v>
      </c>
      <c r="G17" s="15">
        <f>'Jun-20'!$T17</f>
        <v>26066.994021942584</v>
      </c>
      <c r="H17" s="15">
        <f t="shared" si="2"/>
        <v>64579.523507324069</v>
      </c>
      <c r="J17" s="15">
        <f>SUMIF('Ofgem IA'!$4:$4,$B$2,'Ofgem IA'!17:17)</f>
        <v>31947.806926516299</v>
      </c>
      <c r="K17" s="15">
        <f>'Ofgem IA'!$T17</f>
        <v>29492.236572251302</v>
      </c>
      <c r="L17" s="15">
        <f t="shared" si="3"/>
        <v>61440.043498767598</v>
      </c>
      <c r="N17" s="15">
        <f t="shared" si="4"/>
        <v>6564.7225588651854</v>
      </c>
      <c r="O17" s="15">
        <f t="shared" si="0"/>
        <v>-3425.2425503087179</v>
      </c>
      <c r="P17" s="15">
        <f t="shared" si="0"/>
        <v>3139.4800085564711</v>
      </c>
      <c r="Q17" s="27">
        <f t="shared" si="5"/>
        <v>0.20548272918904315</v>
      </c>
      <c r="R17" s="27">
        <f t="shared" si="1"/>
        <v>-0.11614048130657764</v>
      </c>
      <c r="S17" s="27">
        <f t="shared" si="1"/>
        <v>5.1098271253981857E-2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78418.830238408351</v>
      </c>
      <c r="G18" s="20">
        <f>'Jun-20'!$T18</f>
        <v>68296.877049151823</v>
      </c>
      <c r="H18" s="20">
        <f t="shared" si="2"/>
        <v>146715.70728756016</v>
      </c>
      <c r="J18" s="20">
        <f>SUMIF('Ofgem IA'!$4:$4,$B$2,'Ofgem IA'!18:18)</f>
        <v>87417.428157861024</v>
      </c>
      <c r="K18" s="20">
        <f>'Ofgem IA'!$T18</f>
        <v>85090.958006795234</v>
      </c>
      <c r="L18" s="20">
        <f t="shared" si="3"/>
        <v>172508.38616465626</v>
      </c>
      <c r="N18" s="20">
        <f t="shared" si="4"/>
        <v>-8998.5979194526735</v>
      </c>
      <c r="O18" s="20">
        <f t="shared" si="0"/>
        <v>-16794.080957643411</v>
      </c>
      <c r="P18" s="20">
        <f t="shared" si="0"/>
        <v>-25792.678877096099</v>
      </c>
      <c r="Q18" s="28">
        <f t="shared" si="5"/>
        <v>-0.10293825967063151</v>
      </c>
      <c r="R18" s="28">
        <f t="shared" si="1"/>
        <v>-0.19736622258151404</v>
      </c>
      <c r="S18" s="28">
        <f t="shared" si="1"/>
        <v>-0.14951550733584298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3955.0246232967415</v>
      </c>
      <c r="G19" s="9">
        <f>'Jun-20'!$T19</f>
        <v>30397.815576037086</v>
      </c>
      <c r="H19" s="9">
        <f t="shared" si="2"/>
        <v>34352.840199333827</v>
      </c>
      <c r="J19" s="9">
        <f>SUMIF('Ofgem IA'!$4:$4,$B$2,'Ofgem IA'!19:19)</f>
        <v>2650.3991858875283</v>
      </c>
      <c r="K19" s="9">
        <f>'Ofgem IA'!$T19</f>
        <v>12291.564821344133</v>
      </c>
      <c r="L19" s="9">
        <f t="shared" si="3"/>
        <v>14941.964007231662</v>
      </c>
      <c r="N19" s="9">
        <f t="shared" si="4"/>
        <v>1304.6254374092132</v>
      </c>
      <c r="O19" s="9">
        <f t="shared" si="0"/>
        <v>18106.250754692956</v>
      </c>
      <c r="P19" s="9">
        <f t="shared" si="0"/>
        <v>19410.876192102165</v>
      </c>
      <c r="Q19" s="8">
        <f t="shared" si="5"/>
        <v>0.49223733706073358</v>
      </c>
      <c r="R19" s="8">
        <f t="shared" si="1"/>
        <v>1.4730631142465849</v>
      </c>
      <c r="S19" s="8">
        <f t="shared" si="1"/>
        <v>1.2990846573253438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58984.551672875205</v>
      </c>
      <c r="G20" s="14">
        <f>'Jun-20'!$T20</f>
        <v>156057.11945926221</v>
      </c>
      <c r="H20" s="14">
        <f t="shared" si="2"/>
        <v>215041.67113213742</v>
      </c>
      <c r="J20" s="14">
        <f>SUMIF('Ofgem IA'!$4:$4,$B$2,'Ofgem IA'!20:20)</f>
        <v>31108.641118062424</v>
      </c>
      <c r="K20" s="14">
        <f>'Ofgem IA'!$T20</f>
        <v>127330.76935408903</v>
      </c>
      <c r="L20" s="14">
        <f t="shared" si="3"/>
        <v>158439.41047215144</v>
      </c>
      <c r="N20" s="14">
        <f t="shared" si="4"/>
        <v>27875.910554812781</v>
      </c>
      <c r="O20" s="14">
        <f t="shared" si="0"/>
        <v>28726.350105173173</v>
      </c>
      <c r="P20" s="14">
        <f t="shared" si="0"/>
        <v>56602.260659985972</v>
      </c>
      <c r="Q20" s="13">
        <f t="shared" si="5"/>
        <v>0.89608255304431661</v>
      </c>
      <c r="R20" s="13">
        <f t="shared" si="1"/>
        <v>0.22560415091256708</v>
      </c>
      <c r="S20" s="13">
        <f t="shared" si="1"/>
        <v>0.35724861946475639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60403.196065943193</v>
      </c>
      <c r="G21" s="14">
        <f>'Jun-20'!$T21</f>
        <v>328651.47185257921</v>
      </c>
      <c r="H21" s="14">
        <f t="shared" si="2"/>
        <v>389054.66791852238</v>
      </c>
      <c r="J21" s="14">
        <f>SUMIF('Ofgem IA'!$4:$4,$B$2,'Ofgem IA'!21:21)</f>
        <v>13501.756691589477</v>
      </c>
      <c r="K21" s="14">
        <f>'Ofgem IA'!$T21</f>
        <v>342164.84126319754</v>
      </c>
      <c r="L21" s="14">
        <f t="shared" si="3"/>
        <v>355666.59795478702</v>
      </c>
      <c r="N21" s="14">
        <f t="shared" si="4"/>
        <v>46901.439374353715</v>
      </c>
      <c r="O21" s="14">
        <f t="shared" si="0"/>
        <v>-13513.369410618325</v>
      </c>
      <c r="P21" s="14">
        <f t="shared" si="0"/>
        <v>33388.069963735354</v>
      </c>
      <c r="Q21" s="13">
        <f t="shared" si="5"/>
        <v>3.4737286744005385</v>
      </c>
      <c r="R21" s="13">
        <f t="shared" si="1"/>
        <v>-3.9493740387615307E-2</v>
      </c>
      <c r="S21" s="13">
        <f t="shared" si="1"/>
        <v>9.3874629092889142E-2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60403.196065943193</v>
      </c>
      <c r="G22" s="19">
        <f>'Jun-20'!$T22</f>
        <v>817126.37524161336</v>
      </c>
      <c r="H22" s="19">
        <f t="shared" si="2"/>
        <v>877529.57130755659</v>
      </c>
      <c r="J22" s="19">
        <f>SUMIF('Ofgem IA'!$4:$4,$B$2,'Ofgem IA'!22:22)</f>
        <v>79036.143362766612</v>
      </c>
      <c r="K22" s="19">
        <f>'Ofgem IA'!$T22</f>
        <v>894403.72155592882</v>
      </c>
      <c r="L22" s="19">
        <f t="shared" si="3"/>
        <v>973439.86491869541</v>
      </c>
      <c r="N22" s="19">
        <f t="shared" si="4"/>
        <v>-18632.947296823419</v>
      </c>
      <c r="O22" s="19">
        <f t="shared" si="0"/>
        <v>-77277.346314315451</v>
      </c>
      <c r="P22" s="19">
        <f t="shared" si="0"/>
        <v>-95910.293611138826</v>
      </c>
      <c r="Q22" s="18">
        <f t="shared" si="5"/>
        <v>-0.2357522331435174</v>
      </c>
      <c r="R22" s="18">
        <f t="shared" si="1"/>
        <v>-8.6400966869728243E-2</v>
      </c>
      <c r="S22" s="18">
        <f t="shared" si="1"/>
        <v>-9.8527189061801509E-2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26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6.3892965384548006</v>
      </c>
      <c r="G6" s="5">
        <f>'Jun-20'!$T6</f>
        <v>27.039621319934401</v>
      </c>
      <c r="H6" s="5">
        <f>SUM(F6:G6)</f>
        <v>33.428917858389198</v>
      </c>
      <c r="J6" s="5">
        <f>SUMIF('Ofgem IA'!$4:$4,$B$2,'Ofgem IA'!6:6)</f>
        <v>3.9924945644294461</v>
      </c>
      <c r="K6" s="5">
        <f>'Ofgem IA'!$T6</f>
        <v>34.043920274628242</v>
      </c>
      <c r="L6" s="5">
        <f>SUM(J6:K6)</f>
        <v>38.036414839057684</v>
      </c>
      <c r="N6" s="5">
        <f>F6-J6</f>
        <v>2.3968019740253546</v>
      </c>
      <c r="O6" s="5">
        <f t="shared" ref="O6:P23" si="0">G6-K6</f>
        <v>-7.0042989546938408</v>
      </c>
      <c r="P6" s="5">
        <f t="shared" si="0"/>
        <v>-4.6074969806684862</v>
      </c>
      <c r="Q6" s="25">
        <f>IFERROR(N6/J6,0)</f>
        <v>0.60032692226542161</v>
      </c>
      <c r="R6" s="25">
        <f t="shared" ref="R6:S23" si="1">IFERROR(O6/K6,0)</f>
        <v>-0.20574301955212551</v>
      </c>
      <c r="S6" s="25">
        <f t="shared" si="1"/>
        <v>-0.12113383977338682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2.4322992137994328</v>
      </c>
      <c r="G7" s="10">
        <f>'Jun-20'!$T7</f>
        <v>12.035246935601696</v>
      </c>
      <c r="H7" s="10">
        <f t="shared" ref="H7:H23" si="2">SUM(F7:G7)</f>
        <v>14.46754614940113</v>
      </c>
      <c r="J7" s="10">
        <f>SUMIF('Ofgem IA'!$4:$4,$B$2,'Ofgem IA'!7:7)</f>
        <v>2.1056240565496425</v>
      </c>
      <c r="K7" s="10">
        <f>'Ofgem IA'!$T7</f>
        <v>18.132474496361727</v>
      </c>
      <c r="L7" s="10">
        <f t="shared" ref="L7:L23" si="3">SUM(J7:K7)</f>
        <v>20.238098552911371</v>
      </c>
      <c r="N7" s="10">
        <f t="shared" ref="N7:N23" si="4">F7-J7</f>
        <v>0.32667515724979035</v>
      </c>
      <c r="O7" s="10">
        <f t="shared" si="0"/>
        <v>-6.0972275607600306</v>
      </c>
      <c r="P7" s="10">
        <f t="shared" si="0"/>
        <v>-5.7705524035102407</v>
      </c>
      <c r="Q7" s="26">
        <f t="shared" ref="Q7:Q23" si="5">IFERROR(N7/J7,0)</f>
        <v>0.15514410382691626</v>
      </c>
      <c r="R7" s="26">
        <f t="shared" si="1"/>
        <v>-0.33626009301617582</v>
      </c>
      <c r="S7" s="26">
        <f t="shared" si="1"/>
        <v>-0.28513313088299552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14.422091471521352</v>
      </c>
      <c r="G8" s="15">
        <f>'Jun-20'!$T8</f>
        <v>64.955342739520077</v>
      </c>
      <c r="H8" s="15">
        <f t="shared" si="2"/>
        <v>79.377434211041432</v>
      </c>
      <c r="J8" s="15">
        <f>SUMIF('Ofgem IA'!$4:$4,$B$2,'Ofgem IA'!8:8)</f>
        <v>10.347553490112331</v>
      </c>
      <c r="K8" s="15">
        <f>'Ofgem IA'!$T8</f>
        <v>89.107430728471613</v>
      </c>
      <c r="L8" s="15">
        <f t="shared" si="3"/>
        <v>99.454984218583945</v>
      </c>
      <c r="N8" s="15">
        <f t="shared" si="4"/>
        <v>4.074537981409021</v>
      </c>
      <c r="O8" s="15">
        <f t="shared" si="0"/>
        <v>-24.152087988951536</v>
      </c>
      <c r="P8" s="15">
        <f t="shared" si="0"/>
        <v>-20.077550007542513</v>
      </c>
      <c r="Q8" s="27">
        <f t="shared" si="5"/>
        <v>0.39376824534441607</v>
      </c>
      <c r="R8" s="27">
        <f t="shared" si="1"/>
        <v>-0.27104460078697407</v>
      </c>
      <c r="S8" s="27">
        <f t="shared" si="1"/>
        <v>-0.2018757547979266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34.365786109741229</v>
      </c>
      <c r="G9" s="15">
        <f>'Jun-20'!$T9</f>
        <v>155.85277092681176</v>
      </c>
      <c r="H9" s="15">
        <f t="shared" si="2"/>
        <v>190.21855703655299</v>
      </c>
      <c r="J9" s="15">
        <f>SUMIF('Ofgem IA'!$4:$4,$B$2,'Ofgem IA'!9:9)</f>
        <v>24.080757136752489</v>
      </c>
      <c r="K9" s="15">
        <f>'Ofgem IA'!$T9</f>
        <v>207.37021562659504</v>
      </c>
      <c r="L9" s="15">
        <f t="shared" si="3"/>
        <v>231.45097276334752</v>
      </c>
      <c r="N9" s="15">
        <f t="shared" si="4"/>
        <v>10.285028972988741</v>
      </c>
      <c r="O9" s="15">
        <f t="shared" si="0"/>
        <v>-51.517444699783283</v>
      </c>
      <c r="P9" s="15">
        <f t="shared" si="0"/>
        <v>-41.232415726794528</v>
      </c>
      <c r="Q9" s="27">
        <f t="shared" si="5"/>
        <v>0.42710571410113773</v>
      </c>
      <c r="R9" s="27">
        <f t="shared" si="1"/>
        <v>-0.24843222805221513</v>
      </c>
      <c r="S9" s="27">
        <f t="shared" si="1"/>
        <v>-0.17814751536582904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111.5393552512904</v>
      </c>
      <c r="G10" s="20">
        <f>'Jun-20'!$T10</f>
        <v>488.47810836381632</v>
      </c>
      <c r="H10" s="20">
        <f t="shared" si="2"/>
        <v>600.01746361510675</v>
      </c>
      <c r="J10" s="20">
        <f>SUMIF('Ofgem IA'!$4:$4,$B$2,'Ofgem IA'!10:10)</f>
        <v>68.385664467357302</v>
      </c>
      <c r="K10" s="20">
        <f>'Ofgem IA'!$T10</f>
        <v>588.89967229146373</v>
      </c>
      <c r="L10" s="20">
        <f t="shared" si="3"/>
        <v>657.28533675882102</v>
      </c>
      <c r="N10" s="20">
        <f t="shared" si="4"/>
        <v>43.153690783933101</v>
      </c>
      <c r="O10" s="20">
        <f t="shared" si="0"/>
        <v>-100.42156392764741</v>
      </c>
      <c r="P10" s="20">
        <f t="shared" si="0"/>
        <v>-57.267873143714269</v>
      </c>
      <c r="Q10" s="28">
        <f t="shared" si="5"/>
        <v>0.63103416659103695</v>
      </c>
      <c r="R10" s="28">
        <f t="shared" si="1"/>
        <v>-0.17052406148724403</v>
      </c>
      <c r="S10" s="28">
        <f t="shared" si="1"/>
        <v>-8.7127872692415897E-2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242.48952294362681</v>
      </c>
      <c r="G11" s="21">
        <f>'Jun-20'!$T11</f>
        <v>847.7899409746932</v>
      </c>
      <c r="H11" s="21">
        <f t="shared" si="2"/>
        <v>1090.2794639183201</v>
      </c>
      <c r="J11" s="21">
        <f>SUMIF('Ofgem IA'!$4:$4,$B$2,'Ofgem IA'!11:11)</f>
        <v>160.4880700705111</v>
      </c>
      <c r="K11" s="21">
        <f>'Ofgem IA'!$T11</f>
        <v>1087.7072347918697</v>
      </c>
      <c r="L11" s="21">
        <f t="shared" si="3"/>
        <v>1248.1953048623809</v>
      </c>
      <c r="N11" s="21">
        <f t="shared" si="4"/>
        <v>82.00145287311571</v>
      </c>
      <c r="O11" s="21">
        <f t="shared" si="0"/>
        <v>-239.91729381717653</v>
      </c>
      <c r="P11" s="21">
        <f t="shared" si="0"/>
        <v>-157.91584094406085</v>
      </c>
      <c r="Q11" s="29">
        <f t="shared" si="5"/>
        <v>0.51095045779470105</v>
      </c>
      <c r="R11" s="29">
        <f t="shared" si="1"/>
        <v>-0.2205715712308231</v>
      </c>
      <c r="S11" s="29">
        <f t="shared" si="1"/>
        <v>-0.12651533003600887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353.29827810802044</v>
      </c>
      <c r="G12" s="15">
        <f>'Jun-20'!$T12</f>
        <v>1543.9377433293696</v>
      </c>
      <c r="H12" s="15">
        <f t="shared" si="2"/>
        <v>1897.23602143739</v>
      </c>
      <c r="J12" s="15">
        <f>SUMIF('Ofgem IA'!$4:$4,$B$2,'Ofgem IA'!12:12)</f>
        <v>233.91304649647643</v>
      </c>
      <c r="K12" s="15">
        <f>'Ofgem IA'!$T12</f>
        <v>1953.302677709692</v>
      </c>
      <c r="L12" s="15">
        <f t="shared" si="3"/>
        <v>2187.2157242061685</v>
      </c>
      <c r="N12" s="15">
        <f t="shared" si="4"/>
        <v>119.38523161154401</v>
      </c>
      <c r="O12" s="15">
        <f t="shared" si="0"/>
        <v>-409.36493438032244</v>
      </c>
      <c r="P12" s="15">
        <f t="shared" si="0"/>
        <v>-289.97970276877845</v>
      </c>
      <c r="Q12" s="27">
        <f t="shared" si="5"/>
        <v>0.5103829538355501</v>
      </c>
      <c r="R12" s="27">
        <f t="shared" si="1"/>
        <v>-0.20957578108699237</v>
      </c>
      <c r="S12" s="27">
        <f t="shared" si="1"/>
        <v>-0.13257937914378526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576.56598803601639</v>
      </c>
      <c r="G13" s="15">
        <f>'Jun-20'!$T13</f>
        <v>2476.0612118519643</v>
      </c>
      <c r="H13" s="15">
        <f t="shared" si="2"/>
        <v>3052.6271998879806</v>
      </c>
      <c r="J13" s="15">
        <f>SUMIF('Ofgem IA'!$4:$4,$B$2,'Ofgem IA'!13:13)</f>
        <v>377.37534528052413</v>
      </c>
      <c r="K13" s="15">
        <f>'Ofgem IA'!$T13</f>
        <v>3125.4182668520543</v>
      </c>
      <c r="L13" s="15">
        <f t="shared" si="3"/>
        <v>3502.7936121325783</v>
      </c>
      <c r="N13" s="15">
        <f t="shared" si="4"/>
        <v>199.19064275549226</v>
      </c>
      <c r="O13" s="15">
        <f t="shared" si="0"/>
        <v>-649.35705500008999</v>
      </c>
      <c r="P13" s="15">
        <f t="shared" si="0"/>
        <v>-450.16641224459772</v>
      </c>
      <c r="Q13" s="27">
        <f t="shared" si="5"/>
        <v>0.52783162770589254</v>
      </c>
      <c r="R13" s="27">
        <f t="shared" si="1"/>
        <v>-0.20776644901807895</v>
      </c>
      <c r="S13" s="27">
        <f t="shared" si="1"/>
        <v>-0.12851639636584997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1083.927242697225</v>
      </c>
      <c r="G14" s="20">
        <f>'Jun-20'!$T14</f>
        <v>5634.8464928936137</v>
      </c>
      <c r="H14" s="20">
        <f t="shared" si="2"/>
        <v>6718.7737355908384</v>
      </c>
      <c r="J14" s="20">
        <f>SUMIF('Ofgem IA'!$4:$4,$B$2,'Ofgem IA'!14:14)</f>
        <v>714.46127384565023</v>
      </c>
      <c r="K14" s="20">
        <f>'Ofgem IA'!$T14</f>
        <v>7214.6727669566544</v>
      </c>
      <c r="L14" s="20">
        <f t="shared" si="3"/>
        <v>7929.1340408023043</v>
      </c>
      <c r="N14" s="20">
        <f t="shared" si="4"/>
        <v>369.46596885157476</v>
      </c>
      <c r="O14" s="20">
        <f t="shared" si="0"/>
        <v>-1579.8262740630407</v>
      </c>
      <c r="P14" s="20">
        <f t="shared" si="0"/>
        <v>-1210.3603052114659</v>
      </c>
      <c r="Q14" s="28">
        <f t="shared" si="5"/>
        <v>0.51712525559697853</v>
      </c>
      <c r="R14" s="28">
        <f t="shared" si="1"/>
        <v>-0.21897407201871671</v>
      </c>
      <c r="S14" s="28">
        <f t="shared" si="1"/>
        <v>-0.15264722465065003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1219.6984879580159</v>
      </c>
      <c r="G15" s="10">
        <f>'Jun-20'!$T15</f>
        <v>3657.8875007357901</v>
      </c>
      <c r="H15" s="10">
        <f t="shared" si="2"/>
        <v>4877.585988693806</v>
      </c>
      <c r="J15" s="10">
        <f>SUMIF('Ofgem IA'!$4:$4,$B$2,'Ofgem IA'!15:15)</f>
        <v>761.25118158946532</v>
      </c>
      <c r="K15" s="10">
        <f>'Ofgem IA'!$T15</f>
        <v>4455.5245440277777</v>
      </c>
      <c r="L15" s="10">
        <f t="shared" si="3"/>
        <v>5216.7757256172426</v>
      </c>
      <c r="N15" s="10">
        <f t="shared" si="4"/>
        <v>458.44730636855058</v>
      </c>
      <c r="O15" s="10">
        <f t="shared" si="0"/>
        <v>-797.63704329198754</v>
      </c>
      <c r="P15" s="10">
        <f t="shared" si="0"/>
        <v>-339.18973692343661</v>
      </c>
      <c r="Q15" s="26">
        <f t="shared" si="5"/>
        <v>0.60222869593624662</v>
      </c>
      <c r="R15" s="26">
        <f t="shared" si="1"/>
        <v>-0.17902202881165741</v>
      </c>
      <c r="S15" s="26">
        <f t="shared" si="1"/>
        <v>-6.501903757484305E-2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3119.9771577216629</v>
      </c>
      <c r="G16" s="15">
        <f>'Jun-20'!$T16</f>
        <v>12779.865128995616</v>
      </c>
      <c r="H16" s="15">
        <f t="shared" si="2"/>
        <v>15899.842286717279</v>
      </c>
      <c r="J16" s="15">
        <f>SUMIF('Ofgem IA'!$4:$4,$B$2,'Ofgem IA'!16:16)</f>
        <v>2023.1311740450674</v>
      </c>
      <c r="K16" s="15">
        <f>'Ofgem IA'!$T16</f>
        <v>16164.080738362112</v>
      </c>
      <c r="L16" s="15">
        <f t="shared" si="3"/>
        <v>18187.21191240718</v>
      </c>
      <c r="N16" s="15">
        <f t="shared" si="4"/>
        <v>1096.8459836765956</v>
      </c>
      <c r="O16" s="15">
        <f t="shared" si="0"/>
        <v>-3384.2156093664962</v>
      </c>
      <c r="P16" s="15">
        <f t="shared" si="0"/>
        <v>-2287.3696256899002</v>
      </c>
      <c r="Q16" s="27">
        <f t="shared" si="5"/>
        <v>0.54215267786297383</v>
      </c>
      <c r="R16" s="27">
        <f t="shared" si="1"/>
        <v>-0.20936641335468947</v>
      </c>
      <c r="S16" s="27">
        <f t="shared" si="1"/>
        <v>-0.12576801967812745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6464.2368629202492</v>
      </c>
      <c r="G17" s="15">
        <f>'Jun-20'!$T17</f>
        <v>26066.994021942584</v>
      </c>
      <c r="H17" s="15">
        <f t="shared" si="2"/>
        <v>32531.230884862835</v>
      </c>
      <c r="J17" s="15">
        <f>SUMIF('Ofgem IA'!$4:$4,$B$2,'Ofgem IA'!17:17)</f>
        <v>3420.351646789421</v>
      </c>
      <c r="K17" s="15">
        <f>'Ofgem IA'!$T17</f>
        <v>29492.236572251302</v>
      </c>
      <c r="L17" s="15">
        <f t="shared" si="3"/>
        <v>32912.588219040721</v>
      </c>
      <c r="N17" s="15">
        <f t="shared" si="4"/>
        <v>3043.8852161308282</v>
      </c>
      <c r="O17" s="15">
        <f t="shared" si="0"/>
        <v>-3425.2425503087179</v>
      </c>
      <c r="P17" s="15">
        <f t="shared" si="0"/>
        <v>-381.35733417788651</v>
      </c>
      <c r="Q17" s="27">
        <f t="shared" si="5"/>
        <v>0.88993341342198828</v>
      </c>
      <c r="R17" s="27">
        <f t="shared" si="1"/>
        <v>-0.11614048130657764</v>
      </c>
      <c r="S17" s="27">
        <f t="shared" si="1"/>
        <v>-1.1586974917920984E-2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15650.591863423624</v>
      </c>
      <c r="G18" s="20">
        <f>'Jun-20'!$T18</f>
        <v>68296.877049151823</v>
      </c>
      <c r="H18" s="20">
        <f t="shared" si="2"/>
        <v>83947.468912575452</v>
      </c>
      <c r="J18" s="20">
        <f>SUMIF('Ofgem IA'!$4:$4,$B$2,'Ofgem IA'!18:18)</f>
        <v>9768.0569901032395</v>
      </c>
      <c r="K18" s="20">
        <f>'Ofgem IA'!$T18</f>
        <v>85090.958006795234</v>
      </c>
      <c r="L18" s="20">
        <f t="shared" si="3"/>
        <v>94859.014996898477</v>
      </c>
      <c r="N18" s="20">
        <f t="shared" si="4"/>
        <v>5882.5348733203846</v>
      </c>
      <c r="O18" s="20">
        <f t="shared" si="0"/>
        <v>-16794.080957643411</v>
      </c>
      <c r="P18" s="20">
        <f t="shared" si="0"/>
        <v>-10911.546084323025</v>
      </c>
      <c r="Q18" s="28">
        <f t="shared" si="5"/>
        <v>0.60222159629908256</v>
      </c>
      <c r="R18" s="28">
        <f t="shared" si="1"/>
        <v>-0.19736622258151404</v>
      </c>
      <c r="S18" s="28">
        <f t="shared" si="1"/>
        <v>-0.11502908906106384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8272.8143685323284</v>
      </c>
      <c r="G19" s="9">
        <f>'Jun-20'!$T19</f>
        <v>30397.815576037086</v>
      </c>
      <c r="H19" s="9">
        <f t="shared" si="2"/>
        <v>38670.629944569417</v>
      </c>
      <c r="J19" s="9">
        <f>SUMIF('Ofgem IA'!$4:$4,$B$2,'Ofgem IA'!19:19)</f>
        <v>6137.8168398788475</v>
      </c>
      <c r="K19" s="9">
        <f>'Ofgem IA'!$T19</f>
        <v>12291.564821344133</v>
      </c>
      <c r="L19" s="9">
        <f t="shared" si="3"/>
        <v>18429.381661222978</v>
      </c>
      <c r="N19" s="9">
        <f t="shared" si="4"/>
        <v>2134.9975286534809</v>
      </c>
      <c r="O19" s="9">
        <f t="shared" si="0"/>
        <v>18106.250754692956</v>
      </c>
      <c r="P19" s="9">
        <f t="shared" si="0"/>
        <v>20241.248283346438</v>
      </c>
      <c r="Q19" s="8">
        <f t="shared" si="5"/>
        <v>0.34784314754749557</v>
      </c>
      <c r="R19" s="8">
        <f t="shared" si="1"/>
        <v>1.4730631142465849</v>
      </c>
      <c r="S19" s="8">
        <f t="shared" si="1"/>
        <v>1.0983140213507969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29585.961407727384</v>
      </c>
      <c r="G20" s="14">
        <f>'Jun-20'!$T20</f>
        <v>156057.11945926221</v>
      </c>
      <c r="H20" s="14">
        <f t="shared" si="2"/>
        <v>185643.08086698959</v>
      </c>
      <c r="J20" s="14">
        <f>SUMIF('Ofgem IA'!$4:$4,$B$2,'Ofgem IA'!20:20)</f>
        <v>20317.068035660188</v>
      </c>
      <c r="K20" s="14">
        <f>'Ofgem IA'!$T20</f>
        <v>127330.76935408903</v>
      </c>
      <c r="L20" s="14">
        <f t="shared" si="3"/>
        <v>147647.83738974921</v>
      </c>
      <c r="N20" s="14">
        <f t="shared" si="4"/>
        <v>9268.8933720671957</v>
      </c>
      <c r="O20" s="14">
        <f t="shared" si="0"/>
        <v>28726.350105173173</v>
      </c>
      <c r="P20" s="14">
        <f t="shared" si="0"/>
        <v>37995.243477240379</v>
      </c>
      <c r="Q20" s="13">
        <f t="shared" si="5"/>
        <v>0.45621215402727328</v>
      </c>
      <c r="R20" s="13">
        <f t="shared" si="1"/>
        <v>0.22560415091256708</v>
      </c>
      <c r="S20" s="13">
        <f t="shared" si="1"/>
        <v>0.25733694545720642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57742.663629461269</v>
      </c>
      <c r="G21" s="14">
        <f>'Jun-20'!$T21</f>
        <v>328651.47185257921</v>
      </c>
      <c r="H21" s="14">
        <f t="shared" si="2"/>
        <v>386394.13548204047</v>
      </c>
      <c r="J21" s="14">
        <f>SUMIF('Ofgem IA'!$4:$4,$B$2,'Ofgem IA'!21:21)</f>
        <v>69639.589126983352</v>
      </c>
      <c r="K21" s="14">
        <f>'Ofgem IA'!$T21</f>
        <v>342164.84126319754</v>
      </c>
      <c r="L21" s="14">
        <f t="shared" si="3"/>
        <v>411804.4303901809</v>
      </c>
      <c r="N21" s="14">
        <f t="shared" si="4"/>
        <v>-11896.925497522083</v>
      </c>
      <c r="O21" s="14">
        <f t="shared" si="0"/>
        <v>-13513.369410618325</v>
      </c>
      <c r="P21" s="14">
        <f t="shared" si="0"/>
        <v>-25410.294908140437</v>
      </c>
      <c r="Q21" s="13">
        <f t="shared" si="5"/>
        <v>-0.17083566469395445</v>
      </c>
      <c r="R21" s="13">
        <f t="shared" si="1"/>
        <v>-3.9493740387615307E-2</v>
      </c>
      <c r="S21" s="13">
        <f t="shared" si="1"/>
        <v>-6.1704763312197534E-2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114184.67051549419</v>
      </c>
      <c r="G22" s="19">
        <f>'Jun-20'!$T22</f>
        <v>817126.37524161336</v>
      </c>
      <c r="H22" s="19">
        <f t="shared" si="2"/>
        <v>931311.04575710755</v>
      </c>
      <c r="J22" s="19">
        <f>SUMIF('Ofgem IA'!$4:$4,$B$2,'Ofgem IA'!22:22)</f>
        <v>132138.19516239711</v>
      </c>
      <c r="K22" s="19">
        <f>'Ofgem IA'!$T22</f>
        <v>894403.72155592882</v>
      </c>
      <c r="L22" s="19">
        <f t="shared" si="3"/>
        <v>1026541.9167183259</v>
      </c>
      <c r="N22" s="19">
        <f t="shared" si="4"/>
        <v>-17953.524646902923</v>
      </c>
      <c r="O22" s="19">
        <f t="shared" si="0"/>
        <v>-77277.346314315451</v>
      </c>
      <c r="P22" s="19">
        <f t="shared" si="0"/>
        <v>-95230.870961218374</v>
      </c>
      <c r="Q22" s="18">
        <f t="shared" si="5"/>
        <v>-0.1358693042903919</v>
      </c>
      <c r="R22" s="18">
        <f t="shared" si="1"/>
        <v>-8.6400966869728243E-2</v>
      </c>
      <c r="S22" s="18">
        <f t="shared" si="1"/>
        <v>-9.2768614130881985E-2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27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-8.9420634570451725</v>
      </c>
      <c r="G6" s="5">
        <f>'Jun-20'!$T6</f>
        <v>27.039621319934401</v>
      </c>
      <c r="H6" s="5">
        <f>SUM(F6:G6)</f>
        <v>18.097557862889229</v>
      </c>
      <c r="J6" s="5">
        <f>SUMIF('Ofgem IA'!$4:$4,$B$2,'Ofgem IA'!6:6)</f>
        <v>-9.017461375478014</v>
      </c>
      <c r="K6" s="5">
        <f>'Ofgem IA'!$T6</f>
        <v>34.043920274628242</v>
      </c>
      <c r="L6" s="5">
        <f>SUM(J6:K6)</f>
        <v>25.026458899150228</v>
      </c>
      <c r="N6" s="5">
        <f>F6-J6</f>
        <v>7.5397918432841493E-2</v>
      </c>
      <c r="O6" s="5">
        <f t="shared" ref="O6:P23" si="0">G6-K6</f>
        <v>-7.0042989546938408</v>
      </c>
      <c r="P6" s="5">
        <f t="shared" si="0"/>
        <v>-6.9289010362609993</v>
      </c>
      <c r="Q6" s="25">
        <f>IFERROR(N6/J6,0)</f>
        <v>-8.3613242456327865E-3</v>
      </c>
      <c r="R6" s="25">
        <f t="shared" ref="R6:S23" si="1">IFERROR(O6/K6,0)</f>
        <v>-0.20574301955212551</v>
      </c>
      <c r="S6" s="25">
        <f t="shared" si="1"/>
        <v>-0.27686302181952999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-3.5364750788964949</v>
      </c>
      <c r="G7" s="10">
        <f>'Jun-20'!$T7</f>
        <v>12.035246935601696</v>
      </c>
      <c r="H7" s="10">
        <f t="shared" ref="H7:H23" si="2">SUM(F7:G7)</f>
        <v>8.4987718567052006</v>
      </c>
      <c r="J7" s="10">
        <f>SUMIF('Ofgem IA'!$4:$4,$B$2,'Ofgem IA'!7:7)</f>
        <v>-4.4370356289164841</v>
      </c>
      <c r="K7" s="10">
        <f>'Ofgem IA'!$T7</f>
        <v>18.132474496361727</v>
      </c>
      <c r="L7" s="10">
        <f t="shared" ref="L7:L23" si="3">SUM(J7:K7)</f>
        <v>13.695438867445244</v>
      </c>
      <c r="N7" s="10">
        <f t="shared" ref="N7:N23" si="4">F7-J7</f>
        <v>0.90056055001998914</v>
      </c>
      <c r="O7" s="10">
        <f t="shared" si="0"/>
        <v>-6.0972275607600306</v>
      </c>
      <c r="P7" s="10">
        <f t="shared" si="0"/>
        <v>-5.1966670107400432</v>
      </c>
      <c r="Q7" s="26">
        <f t="shared" ref="Q7:Q23" si="5">IFERROR(N7/J7,0)</f>
        <v>-0.20296446216274905</v>
      </c>
      <c r="R7" s="26">
        <f t="shared" si="1"/>
        <v>-0.33626009301617582</v>
      </c>
      <c r="S7" s="26">
        <f t="shared" si="1"/>
        <v>-0.37944508832738361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-24.117560862336372</v>
      </c>
      <c r="G8" s="15">
        <f>'Jun-20'!$T8</f>
        <v>64.955342739520077</v>
      </c>
      <c r="H8" s="15">
        <f t="shared" si="2"/>
        <v>40.837781877183701</v>
      </c>
      <c r="J8" s="15">
        <f>SUMIF('Ofgem IA'!$4:$4,$B$2,'Ofgem IA'!8:8)</f>
        <v>-21.804682257943746</v>
      </c>
      <c r="K8" s="15">
        <f>'Ofgem IA'!$T8</f>
        <v>89.107430728471613</v>
      </c>
      <c r="L8" s="15">
        <f t="shared" si="3"/>
        <v>67.30274847052786</v>
      </c>
      <c r="N8" s="15">
        <f t="shared" si="4"/>
        <v>-2.3128786043926262</v>
      </c>
      <c r="O8" s="15">
        <f t="shared" si="0"/>
        <v>-24.152087988951536</v>
      </c>
      <c r="P8" s="15">
        <f t="shared" si="0"/>
        <v>-26.464966593344158</v>
      </c>
      <c r="Q8" s="27">
        <f t="shared" si="5"/>
        <v>0.1060725662970857</v>
      </c>
      <c r="R8" s="27">
        <f t="shared" si="1"/>
        <v>-0.27104460078697407</v>
      </c>
      <c r="S8" s="27">
        <f t="shared" si="1"/>
        <v>-0.39322267210132245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-55.889119092702735</v>
      </c>
      <c r="G9" s="15">
        <f>'Jun-20'!$T9</f>
        <v>155.85277092681176</v>
      </c>
      <c r="H9" s="15">
        <f t="shared" si="2"/>
        <v>99.963651834109015</v>
      </c>
      <c r="J9" s="15">
        <f>SUMIF('Ofgem IA'!$4:$4,$B$2,'Ofgem IA'!9:9)</f>
        <v>-50.743710423853919</v>
      </c>
      <c r="K9" s="15">
        <f>'Ofgem IA'!$T9</f>
        <v>207.37021562659504</v>
      </c>
      <c r="L9" s="15">
        <f t="shared" si="3"/>
        <v>156.62650520274113</v>
      </c>
      <c r="N9" s="15">
        <f t="shared" si="4"/>
        <v>-5.1454086688488161</v>
      </c>
      <c r="O9" s="15">
        <f t="shared" si="0"/>
        <v>-51.517444699783283</v>
      </c>
      <c r="P9" s="15">
        <f t="shared" si="0"/>
        <v>-56.662853368632113</v>
      </c>
      <c r="Q9" s="27">
        <f t="shared" si="5"/>
        <v>0.10139992968330575</v>
      </c>
      <c r="R9" s="27">
        <f t="shared" si="1"/>
        <v>-0.24843222805221513</v>
      </c>
      <c r="S9" s="27">
        <f t="shared" si="1"/>
        <v>-0.36177052725071246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-182.5289931036516</v>
      </c>
      <c r="G10" s="20">
        <f>'Jun-20'!$T10</f>
        <v>488.47810836381632</v>
      </c>
      <c r="H10" s="20">
        <f t="shared" si="2"/>
        <v>305.94911526016472</v>
      </c>
      <c r="J10" s="20">
        <f>SUMIF('Ofgem IA'!$4:$4,$B$2,'Ofgem IA'!10:10)</f>
        <v>-144.10437077072726</v>
      </c>
      <c r="K10" s="20">
        <f>'Ofgem IA'!$T10</f>
        <v>588.89967229146373</v>
      </c>
      <c r="L10" s="20">
        <f t="shared" si="3"/>
        <v>444.79530152073647</v>
      </c>
      <c r="N10" s="20">
        <f t="shared" si="4"/>
        <v>-38.424622332924343</v>
      </c>
      <c r="O10" s="20">
        <f t="shared" si="0"/>
        <v>-100.42156392764741</v>
      </c>
      <c r="P10" s="20">
        <f t="shared" si="0"/>
        <v>-138.84618626057176</v>
      </c>
      <c r="Q10" s="28">
        <f t="shared" si="5"/>
        <v>0.26664439202929269</v>
      </c>
      <c r="R10" s="28">
        <f t="shared" si="1"/>
        <v>-0.17052406148724403</v>
      </c>
      <c r="S10" s="28">
        <f t="shared" si="1"/>
        <v>-0.31215749308920859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-376.63427574499457</v>
      </c>
      <c r="G11" s="21">
        <f>'Jun-20'!$T11</f>
        <v>847.7899409746932</v>
      </c>
      <c r="H11" s="21">
        <f t="shared" si="2"/>
        <v>471.15566522969863</v>
      </c>
      <c r="J11" s="21">
        <f>SUMIF('Ofgem IA'!$4:$4,$B$2,'Ofgem IA'!11:11)</f>
        <v>-409.46719791511015</v>
      </c>
      <c r="K11" s="21">
        <f>'Ofgem IA'!$T11</f>
        <v>1087.7072347918697</v>
      </c>
      <c r="L11" s="21">
        <f t="shared" si="3"/>
        <v>678.24003687675963</v>
      </c>
      <c r="N11" s="21">
        <f t="shared" si="4"/>
        <v>32.83292217011558</v>
      </c>
      <c r="O11" s="21">
        <f t="shared" si="0"/>
        <v>-239.91729381717653</v>
      </c>
      <c r="P11" s="21">
        <f t="shared" si="0"/>
        <v>-207.084371647061</v>
      </c>
      <c r="Q11" s="29">
        <f t="shared" si="5"/>
        <v>-8.0184499118101354E-2</v>
      </c>
      <c r="R11" s="29">
        <f t="shared" si="1"/>
        <v>-0.2205715712308231</v>
      </c>
      <c r="S11" s="29">
        <f t="shared" si="1"/>
        <v>-0.30532607983549265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-556.15945921713796</v>
      </c>
      <c r="G12" s="15">
        <f>'Jun-20'!$T12</f>
        <v>1543.9377433293696</v>
      </c>
      <c r="H12" s="15">
        <f t="shared" si="2"/>
        <v>987.77828411223163</v>
      </c>
      <c r="J12" s="15">
        <f>SUMIF('Ofgem IA'!$4:$4,$B$2,'Ofgem IA'!12:12)</f>
        <v>-604.31378986794596</v>
      </c>
      <c r="K12" s="15">
        <f>'Ofgem IA'!$T12</f>
        <v>1953.302677709692</v>
      </c>
      <c r="L12" s="15">
        <f t="shared" si="3"/>
        <v>1348.988887841746</v>
      </c>
      <c r="N12" s="15">
        <f t="shared" si="4"/>
        <v>48.154330650807992</v>
      </c>
      <c r="O12" s="15">
        <f t="shared" si="0"/>
        <v>-409.36493438032244</v>
      </c>
      <c r="P12" s="15">
        <f t="shared" si="0"/>
        <v>-361.21060372951433</v>
      </c>
      <c r="Q12" s="27">
        <f t="shared" si="5"/>
        <v>-7.9684315430449848E-2</v>
      </c>
      <c r="R12" s="27">
        <f t="shared" si="1"/>
        <v>-0.20957578108699237</v>
      </c>
      <c r="S12" s="27">
        <f t="shared" si="1"/>
        <v>-0.26776395786878349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-979.10673565773675</v>
      </c>
      <c r="G13" s="15">
        <f>'Jun-20'!$T13</f>
        <v>2476.0612118519643</v>
      </c>
      <c r="H13" s="15">
        <f t="shared" si="2"/>
        <v>1496.9544761942275</v>
      </c>
      <c r="J13" s="15">
        <f>SUMIF('Ofgem IA'!$4:$4,$B$2,'Ofgem IA'!13:13)</f>
        <v>-1058.5573918988973</v>
      </c>
      <c r="K13" s="15">
        <f>'Ofgem IA'!$T13</f>
        <v>3125.4182668520543</v>
      </c>
      <c r="L13" s="15">
        <f t="shared" si="3"/>
        <v>2066.8608749531568</v>
      </c>
      <c r="N13" s="15">
        <f t="shared" si="4"/>
        <v>79.450656241160573</v>
      </c>
      <c r="O13" s="15">
        <f t="shared" si="0"/>
        <v>-649.35705500008999</v>
      </c>
      <c r="P13" s="15">
        <f t="shared" si="0"/>
        <v>-569.9063987589293</v>
      </c>
      <c r="Q13" s="27">
        <f t="shared" si="5"/>
        <v>-7.5055596275831304E-2</v>
      </c>
      <c r="R13" s="27">
        <f t="shared" si="1"/>
        <v>-0.20776644901807895</v>
      </c>
      <c r="S13" s="27">
        <f t="shared" si="1"/>
        <v>-0.27573524936546379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-2589.8755169240403</v>
      </c>
      <c r="G14" s="20">
        <f>'Jun-20'!$T14</f>
        <v>5634.8464928936137</v>
      </c>
      <c r="H14" s="20">
        <f t="shared" si="2"/>
        <v>3044.9709759695734</v>
      </c>
      <c r="J14" s="20">
        <f>SUMIF('Ofgem IA'!$4:$4,$B$2,'Ofgem IA'!14:14)</f>
        <v>-2804.3565292039088</v>
      </c>
      <c r="K14" s="20">
        <f>'Ofgem IA'!$T14</f>
        <v>7214.6727669566544</v>
      </c>
      <c r="L14" s="20">
        <f t="shared" si="3"/>
        <v>4410.316237752746</v>
      </c>
      <c r="N14" s="20">
        <f t="shared" si="4"/>
        <v>214.48101227986854</v>
      </c>
      <c r="O14" s="20">
        <f t="shared" si="0"/>
        <v>-1579.8262740630407</v>
      </c>
      <c r="P14" s="20">
        <f t="shared" si="0"/>
        <v>-1365.3452617831726</v>
      </c>
      <c r="Q14" s="28">
        <f t="shared" si="5"/>
        <v>-7.6481363922994011E-2</v>
      </c>
      <c r="R14" s="28">
        <f t="shared" si="1"/>
        <v>-0.21897407201871671</v>
      </c>
      <c r="S14" s="28">
        <f t="shared" si="1"/>
        <v>-0.3095799004379054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-2453.0726044550033</v>
      </c>
      <c r="G15" s="10">
        <f>'Jun-20'!$T15</f>
        <v>3657.8875007357901</v>
      </c>
      <c r="H15" s="10">
        <f t="shared" si="2"/>
        <v>1204.8148962807868</v>
      </c>
      <c r="J15" s="10">
        <f>SUMIF('Ofgem IA'!$4:$4,$B$2,'Ofgem IA'!15:15)</f>
        <v>-2860.0994927595734</v>
      </c>
      <c r="K15" s="10">
        <f>'Ofgem IA'!$T15</f>
        <v>4455.5245440277777</v>
      </c>
      <c r="L15" s="10">
        <f t="shared" si="3"/>
        <v>1595.4250512682042</v>
      </c>
      <c r="N15" s="10">
        <f t="shared" si="4"/>
        <v>407.02688830457009</v>
      </c>
      <c r="O15" s="10">
        <f t="shared" si="0"/>
        <v>-797.63704329198754</v>
      </c>
      <c r="P15" s="10">
        <f t="shared" si="0"/>
        <v>-390.61015498741745</v>
      </c>
      <c r="Q15" s="26">
        <f t="shared" si="5"/>
        <v>-0.1423121431037524</v>
      </c>
      <c r="R15" s="26">
        <f t="shared" si="1"/>
        <v>-0.17902202881165741</v>
      </c>
      <c r="S15" s="26">
        <f t="shared" si="1"/>
        <v>-0.24483140381738472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-5061.448184857416</v>
      </c>
      <c r="G16" s="15">
        <f>'Jun-20'!$T16</f>
        <v>12779.865128995616</v>
      </c>
      <c r="H16" s="15">
        <f t="shared" si="2"/>
        <v>7718.4169441382001</v>
      </c>
      <c r="J16" s="15">
        <f>SUMIF('Ofgem IA'!$4:$4,$B$2,'Ofgem IA'!16:16)</f>
        <v>-5715.9439477897949</v>
      </c>
      <c r="K16" s="15">
        <f>'Ofgem IA'!$T16</f>
        <v>16164.080738362112</v>
      </c>
      <c r="L16" s="15">
        <f t="shared" si="3"/>
        <v>10448.136790572316</v>
      </c>
      <c r="N16" s="15">
        <f t="shared" si="4"/>
        <v>654.49576293237897</v>
      </c>
      <c r="O16" s="15">
        <f t="shared" si="0"/>
        <v>-3384.2156093664962</v>
      </c>
      <c r="P16" s="15">
        <f t="shared" si="0"/>
        <v>-2729.7198464341163</v>
      </c>
      <c r="Q16" s="27">
        <f t="shared" si="5"/>
        <v>-0.11450353063477035</v>
      </c>
      <c r="R16" s="27">
        <f t="shared" si="1"/>
        <v>-0.20936641335468947</v>
      </c>
      <c r="S16" s="27">
        <f t="shared" si="1"/>
        <v>-0.26126379288001172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-8377.9540121317877</v>
      </c>
      <c r="G17" s="15">
        <f>'Jun-20'!$T17</f>
        <v>26066.994021942584</v>
      </c>
      <c r="H17" s="15">
        <f t="shared" si="2"/>
        <v>17689.040009810797</v>
      </c>
      <c r="J17" s="15">
        <f>SUMIF('Ofgem IA'!$4:$4,$B$2,'Ofgem IA'!17:17)</f>
        <v>-8620.8137065508181</v>
      </c>
      <c r="K17" s="15">
        <f>'Ofgem IA'!$T17</f>
        <v>29492.236572251302</v>
      </c>
      <c r="L17" s="15">
        <f t="shared" si="3"/>
        <v>20871.422865700486</v>
      </c>
      <c r="N17" s="15">
        <f t="shared" si="4"/>
        <v>242.85969441903035</v>
      </c>
      <c r="O17" s="15">
        <f t="shared" si="0"/>
        <v>-3425.2425503087179</v>
      </c>
      <c r="P17" s="15">
        <f t="shared" si="0"/>
        <v>-3182.3828558896894</v>
      </c>
      <c r="Q17" s="27">
        <f t="shared" si="5"/>
        <v>-2.8171319168454501E-2</v>
      </c>
      <c r="R17" s="27">
        <f t="shared" si="1"/>
        <v>-0.11614048130657764</v>
      </c>
      <c r="S17" s="27">
        <f t="shared" si="1"/>
        <v>-0.15247560630471096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-23028.031471968585</v>
      </c>
      <c r="G18" s="20">
        <f>'Jun-20'!$T18</f>
        <v>68296.877049151823</v>
      </c>
      <c r="H18" s="20">
        <f t="shared" si="2"/>
        <v>45268.845577183238</v>
      </c>
      <c r="J18" s="20">
        <f>SUMIF('Ofgem IA'!$4:$4,$B$2,'Ofgem IA'!18:18)</f>
        <v>-25658.393940594626</v>
      </c>
      <c r="K18" s="20">
        <f>'Ofgem IA'!$T18</f>
        <v>85090.958006795234</v>
      </c>
      <c r="L18" s="20">
        <f t="shared" si="3"/>
        <v>59432.564066200604</v>
      </c>
      <c r="N18" s="20">
        <f t="shared" si="4"/>
        <v>2630.3624686260409</v>
      </c>
      <c r="O18" s="20">
        <f t="shared" si="0"/>
        <v>-16794.080957643411</v>
      </c>
      <c r="P18" s="20">
        <f t="shared" si="0"/>
        <v>-14163.718489017367</v>
      </c>
      <c r="Q18" s="28">
        <f t="shared" si="5"/>
        <v>-0.10251469654398342</v>
      </c>
      <c r="R18" s="28">
        <f t="shared" si="1"/>
        <v>-0.19736622258151404</v>
      </c>
      <c r="S18" s="28">
        <f t="shared" si="1"/>
        <v>-0.23831579053598828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1564.9961332313962</v>
      </c>
      <c r="G19" s="9">
        <f>'Jun-20'!$T19</f>
        <v>30397.815576037086</v>
      </c>
      <c r="H19" s="9">
        <f t="shared" si="2"/>
        <v>31962.811709268484</v>
      </c>
      <c r="J19" s="9">
        <f>SUMIF('Ofgem IA'!$4:$4,$B$2,'Ofgem IA'!19:19)</f>
        <v>1484.7754276120668</v>
      </c>
      <c r="K19" s="9">
        <f>'Ofgem IA'!$T19</f>
        <v>12291.564821344133</v>
      </c>
      <c r="L19" s="9">
        <f t="shared" si="3"/>
        <v>13776.3402489562</v>
      </c>
      <c r="N19" s="9">
        <f t="shared" si="4"/>
        <v>80.220705619329465</v>
      </c>
      <c r="O19" s="9">
        <f t="shared" si="0"/>
        <v>18106.250754692956</v>
      </c>
      <c r="P19" s="9">
        <f t="shared" si="0"/>
        <v>18186.471460312285</v>
      </c>
      <c r="Q19" s="8">
        <f t="shared" si="5"/>
        <v>5.4028847815960117E-2</v>
      </c>
      <c r="R19" s="8">
        <f t="shared" si="1"/>
        <v>1.4730631142465849</v>
      </c>
      <c r="S19" s="8">
        <f t="shared" si="1"/>
        <v>1.3201235692251598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15397.241270199844</v>
      </c>
      <c r="G20" s="14">
        <f>'Jun-20'!$T20</f>
        <v>156057.11945926221</v>
      </c>
      <c r="H20" s="14">
        <f t="shared" si="2"/>
        <v>171454.36072946206</v>
      </c>
      <c r="J20" s="14">
        <f>SUMIF('Ofgem IA'!$4:$4,$B$2,'Ofgem IA'!20:20)</f>
        <v>6713.2773820117764</v>
      </c>
      <c r="K20" s="14">
        <f>'Ofgem IA'!$T20</f>
        <v>127330.76935408903</v>
      </c>
      <c r="L20" s="14">
        <f t="shared" si="3"/>
        <v>134044.0467361008</v>
      </c>
      <c r="N20" s="14">
        <f t="shared" si="4"/>
        <v>8683.9638881880674</v>
      </c>
      <c r="O20" s="14">
        <f t="shared" si="0"/>
        <v>28726.350105173173</v>
      </c>
      <c r="P20" s="14">
        <f t="shared" si="0"/>
        <v>37410.313993361255</v>
      </c>
      <c r="Q20" s="13">
        <f t="shared" si="5"/>
        <v>1.2935505855093585</v>
      </c>
      <c r="R20" s="13">
        <f t="shared" si="1"/>
        <v>0.22560415091256708</v>
      </c>
      <c r="S20" s="13">
        <f t="shared" si="1"/>
        <v>0.27908970897463881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27593.919161917685</v>
      </c>
      <c r="G21" s="14">
        <f>'Jun-20'!$T21</f>
        <v>328651.47185257921</v>
      </c>
      <c r="H21" s="14">
        <f t="shared" si="2"/>
        <v>356245.39101449691</v>
      </c>
      <c r="J21" s="14">
        <f>SUMIF('Ofgem IA'!$4:$4,$B$2,'Ofgem IA'!21:21)</f>
        <v>17628.541431972095</v>
      </c>
      <c r="K21" s="14">
        <f>'Ofgem IA'!$T21</f>
        <v>342164.84126319754</v>
      </c>
      <c r="L21" s="14">
        <f t="shared" si="3"/>
        <v>359793.38269516965</v>
      </c>
      <c r="N21" s="14">
        <f t="shared" si="4"/>
        <v>9965.3777299455905</v>
      </c>
      <c r="O21" s="14">
        <f t="shared" si="0"/>
        <v>-13513.369410618325</v>
      </c>
      <c r="P21" s="14">
        <f t="shared" si="0"/>
        <v>-3547.9916806727415</v>
      </c>
      <c r="Q21" s="13">
        <f t="shared" si="5"/>
        <v>0.56529791579193456</v>
      </c>
      <c r="R21" s="13">
        <f t="shared" si="1"/>
        <v>-3.9493740387615307E-2</v>
      </c>
      <c r="S21" s="13">
        <f t="shared" si="1"/>
        <v>-9.8611921489360245E-3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95259.940308274367</v>
      </c>
      <c r="G22" s="19">
        <f>'Jun-20'!$T22</f>
        <v>817126.37524161336</v>
      </c>
      <c r="H22" s="19">
        <f t="shared" si="2"/>
        <v>912386.31554988772</v>
      </c>
      <c r="J22" s="19">
        <f>SUMIF('Ofgem IA'!$4:$4,$B$2,'Ofgem IA'!22:22)</f>
        <v>81804.484573186026</v>
      </c>
      <c r="K22" s="19">
        <f>'Ofgem IA'!$T22</f>
        <v>894403.72155592882</v>
      </c>
      <c r="L22" s="19">
        <f t="shared" si="3"/>
        <v>976208.20612911484</v>
      </c>
      <c r="N22" s="19">
        <f t="shared" si="4"/>
        <v>13455.455735088341</v>
      </c>
      <c r="O22" s="19">
        <f t="shared" si="0"/>
        <v>-77277.346314315451</v>
      </c>
      <c r="P22" s="19">
        <f t="shared" si="0"/>
        <v>-63821.890579227125</v>
      </c>
      <c r="Q22" s="18">
        <f t="shared" si="5"/>
        <v>0.1644831063393655</v>
      </c>
      <c r="R22" s="18">
        <f t="shared" si="1"/>
        <v>-8.6400966869728243E-2</v>
      </c>
      <c r="S22" s="18">
        <f t="shared" si="1"/>
        <v>-6.5377334649024593E-2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28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20.058260355381488</v>
      </c>
      <c r="G6" s="5">
        <f>'Jun-20'!$T6</f>
        <v>27.039621319934401</v>
      </c>
      <c r="H6" s="5">
        <f>SUM(F6:G6)</f>
        <v>47.09788167531589</v>
      </c>
      <c r="J6" s="5">
        <f>SUMIF('Ofgem IA'!$4:$4,$B$2,'Ofgem IA'!6:6)</f>
        <v>14.460687011421991</v>
      </c>
      <c r="K6" s="5">
        <f>'Ofgem IA'!$T6</f>
        <v>34.043920274628242</v>
      </c>
      <c r="L6" s="5">
        <f>SUM(J6:K6)</f>
        <v>48.504607286050231</v>
      </c>
      <c r="N6" s="5">
        <f>F6-J6</f>
        <v>5.5975733439594979</v>
      </c>
      <c r="O6" s="5">
        <f t="shared" ref="O6:P23" si="0">G6-K6</f>
        <v>-7.0042989546938408</v>
      </c>
      <c r="P6" s="5">
        <f t="shared" si="0"/>
        <v>-1.4067256107343411</v>
      </c>
      <c r="Q6" s="25">
        <f>IFERROR(N6/J6,0)</f>
        <v>0.38708903246008786</v>
      </c>
      <c r="R6" s="25">
        <f t="shared" ref="R6:S23" si="1">IFERROR(O6/K6,0)</f>
        <v>-0.20574301955212551</v>
      </c>
      <c r="S6" s="25">
        <f t="shared" si="1"/>
        <v>-2.90018967154675E-2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8.1056446371589459</v>
      </c>
      <c r="G7" s="10">
        <f>'Jun-20'!$T7</f>
        <v>12.035246935601696</v>
      </c>
      <c r="H7" s="10">
        <f t="shared" ref="H7:H23" si="2">SUM(F7:G7)</f>
        <v>20.140891572760644</v>
      </c>
      <c r="J7" s="10">
        <f>SUMIF('Ofgem IA'!$4:$4,$B$2,'Ofgem IA'!7:7)</f>
        <v>6.8083865246665063</v>
      </c>
      <c r="K7" s="10">
        <f>'Ofgem IA'!$T7</f>
        <v>18.132474496361727</v>
      </c>
      <c r="L7" s="10">
        <f t="shared" ref="L7:L23" si="3">SUM(J7:K7)</f>
        <v>24.940861021028233</v>
      </c>
      <c r="N7" s="10">
        <f t="shared" ref="N7:N23" si="4">F7-J7</f>
        <v>1.2972581124924396</v>
      </c>
      <c r="O7" s="10">
        <f t="shared" si="0"/>
        <v>-6.0972275607600306</v>
      </c>
      <c r="P7" s="10">
        <f t="shared" si="0"/>
        <v>-4.7999694482675892</v>
      </c>
      <c r="Q7" s="26">
        <f t="shared" ref="Q7:Q23" si="5">IFERROR(N7/J7,0)</f>
        <v>0.19053825863037099</v>
      </c>
      <c r="R7" s="26">
        <f t="shared" si="1"/>
        <v>-0.33626009301617582</v>
      </c>
      <c r="S7" s="26">
        <f t="shared" si="1"/>
        <v>-0.1924540393461405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50.941601515130166</v>
      </c>
      <c r="G8" s="15">
        <f>'Jun-20'!$T8</f>
        <v>64.955342739520077</v>
      </c>
      <c r="H8" s="15">
        <f t="shared" si="2"/>
        <v>115.89694425465024</v>
      </c>
      <c r="J8" s="15">
        <f>SUMIF('Ofgem IA'!$4:$4,$B$2,'Ofgem IA'!8:8)</f>
        <v>33.458082664950652</v>
      </c>
      <c r="K8" s="15">
        <f>'Ofgem IA'!$T8</f>
        <v>89.107430728471613</v>
      </c>
      <c r="L8" s="15">
        <f t="shared" si="3"/>
        <v>122.56551339342226</v>
      </c>
      <c r="N8" s="15">
        <f t="shared" si="4"/>
        <v>17.483518850179514</v>
      </c>
      <c r="O8" s="15">
        <f t="shared" si="0"/>
        <v>-24.152087988951536</v>
      </c>
      <c r="P8" s="15">
        <f t="shared" si="0"/>
        <v>-6.6685691387720283</v>
      </c>
      <c r="Q8" s="27">
        <f t="shared" si="5"/>
        <v>0.52254993285955831</v>
      </c>
      <c r="R8" s="27">
        <f t="shared" si="1"/>
        <v>-0.27104460078697407</v>
      </c>
      <c r="S8" s="27">
        <f t="shared" si="1"/>
        <v>-5.4408201411163926E-2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123.23731944990165</v>
      </c>
      <c r="G9" s="15">
        <f>'Jun-20'!$T9</f>
        <v>155.85277092681176</v>
      </c>
      <c r="H9" s="15">
        <f t="shared" si="2"/>
        <v>279.09009037671342</v>
      </c>
      <c r="J9" s="15">
        <f>SUMIF('Ofgem IA'!$4:$4,$B$2,'Ofgem IA'!9:9)</f>
        <v>77.863425754305396</v>
      </c>
      <c r="K9" s="15">
        <f>'Ofgem IA'!$T9</f>
        <v>207.37021562659504</v>
      </c>
      <c r="L9" s="15">
        <f t="shared" si="3"/>
        <v>285.23364138090045</v>
      </c>
      <c r="N9" s="15">
        <f t="shared" si="4"/>
        <v>45.373893695596252</v>
      </c>
      <c r="O9" s="15">
        <f t="shared" si="0"/>
        <v>-51.517444699783283</v>
      </c>
      <c r="P9" s="15">
        <f t="shared" si="0"/>
        <v>-6.1435510041870316</v>
      </c>
      <c r="Q9" s="27">
        <f t="shared" si="5"/>
        <v>0.58273693015731898</v>
      </c>
      <c r="R9" s="27">
        <f t="shared" si="1"/>
        <v>-0.24843222805221513</v>
      </c>
      <c r="S9" s="27">
        <f t="shared" si="1"/>
        <v>-2.1538662040158668E-2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381.03632283704258</v>
      </c>
      <c r="G10" s="20">
        <f>'Jun-20'!$T10</f>
        <v>488.47810836381632</v>
      </c>
      <c r="H10" s="20">
        <f t="shared" si="2"/>
        <v>869.51443120085889</v>
      </c>
      <c r="J10" s="20">
        <f>SUMIF('Ofgem IA'!$4:$4,$B$2,'Ofgem IA'!10:10)</f>
        <v>221.12021136520656</v>
      </c>
      <c r="K10" s="20">
        <f>'Ofgem IA'!$T10</f>
        <v>588.89967229146373</v>
      </c>
      <c r="L10" s="20">
        <f t="shared" si="3"/>
        <v>810.01988365667034</v>
      </c>
      <c r="N10" s="20">
        <f t="shared" si="4"/>
        <v>159.91611147183602</v>
      </c>
      <c r="O10" s="20">
        <f t="shared" si="0"/>
        <v>-100.42156392764741</v>
      </c>
      <c r="P10" s="20">
        <f t="shared" si="0"/>
        <v>59.494547544188549</v>
      </c>
      <c r="Q10" s="28">
        <f t="shared" si="5"/>
        <v>0.72320893004084275</v>
      </c>
      <c r="R10" s="28">
        <f t="shared" si="1"/>
        <v>-0.17052406148724403</v>
      </c>
      <c r="S10" s="28">
        <f t="shared" si="1"/>
        <v>7.3448255708998766E-2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729.05587830615764</v>
      </c>
      <c r="G11" s="21">
        <f>'Jun-20'!$T11</f>
        <v>847.7899409746932</v>
      </c>
      <c r="H11" s="21">
        <f t="shared" si="2"/>
        <v>1576.8458192808507</v>
      </c>
      <c r="J11" s="21">
        <f>SUMIF('Ofgem IA'!$4:$4,$B$2,'Ofgem IA'!11:11)</f>
        <v>565.53432477196429</v>
      </c>
      <c r="K11" s="21">
        <f>'Ofgem IA'!$T11</f>
        <v>1087.7072347918697</v>
      </c>
      <c r="L11" s="21">
        <f t="shared" si="3"/>
        <v>1653.241559563834</v>
      </c>
      <c r="N11" s="21">
        <f t="shared" si="4"/>
        <v>163.52155353419334</v>
      </c>
      <c r="O11" s="21">
        <f t="shared" si="0"/>
        <v>-239.91729381717653</v>
      </c>
      <c r="P11" s="21">
        <f t="shared" si="0"/>
        <v>-76.395740282983297</v>
      </c>
      <c r="Q11" s="29">
        <f t="shared" si="5"/>
        <v>0.28914523198946196</v>
      </c>
      <c r="R11" s="29">
        <f t="shared" si="1"/>
        <v>-0.2205715712308231</v>
      </c>
      <c r="S11" s="29">
        <f t="shared" si="1"/>
        <v>-4.6209665998922976E-2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1228.8066935986358</v>
      </c>
      <c r="G12" s="15">
        <f>'Jun-20'!$T12</f>
        <v>1543.9377433293696</v>
      </c>
      <c r="H12" s="15">
        <f t="shared" si="2"/>
        <v>2772.7444369280056</v>
      </c>
      <c r="J12" s="15">
        <f>SUMIF('Ofgem IA'!$4:$4,$B$2,'Ofgem IA'!12:12)</f>
        <v>953.57861805294078</v>
      </c>
      <c r="K12" s="15">
        <f>'Ofgem IA'!$T12</f>
        <v>1953.302677709692</v>
      </c>
      <c r="L12" s="15">
        <f t="shared" si="3"/>
        <v>2906.8812957626328</v>
      </c>
      <c r="N12" s="15">
        <f t="shared" si="4"/>
        <v>275.22807554569499</v>
      </c>
      <c r="O12" s="15">
        <f t="shared" si="0"/>
        <v>-409.36493438032244</v>
      </c>
      <c r="P12" s="15">
        <f t="shared" si="0"/>
        <v>-134.13685883462722</v>
      </c>
      <c r="Q12" s="27">
        <f t="shared" si="5"/>
        <v>0.28862651734753442</v>
      </c>
      <c r="R12" s="27">
        <f t="shared" si="1"/>
        <v>-0.20957578108699237</v>
      </c>
      <c r="S12" s="27">
        <f t="shared" si="1"/>
        <v>-4.6144594562618983E-2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1929.8426008477034</v>
      </c>
      <c r="G13" s="15">
        <f>'Jun-20'!$T13</f>
        <v>2476.0612118519643</v>
      </c>
      <c r="H13" s="15">
        <f t="shared" si="2"/>
        <v>4405.9038126996675</v>
      </c>
      <c r="J13" s="15">
        <f>SUMIF('Ofgem IA'!$4:$4,$B$2,'Ofgem IA'!13:13)</f>
        <v>1503.1248117268935</v>
      </c>
      <c r="K13" s="15">
        <f>'Ofgem IA'!$T13</f>
        <v>3125.4182668520543</v>
      </c>
      <c r="L13" s="15">
        <f t="shared" si="3"/>
        <v>4628.5430785789476</v>
      </c>
      <c r="N13" s="15">
        <f t="shared" si="4"/>
        <v>426.71778912080981</v>
      </c>
      <c r="O13" s="15">
        <f t="shared" si="0"/>
        <v>-649.35705500008999</v>
      </c>
      <c r="P13" s="15">
        <f t="shared" si="0"/>
        <v>-222.63926587928017</v>
      </c>
      <c r="Q13" s="27">
        <f t="shared" si="5"/>
        <v>0.28388713019151546</v>
      </c>
      <c r="R13" s="27">
        <f t="shared" si="1"/>
        <v>-0.20776644901807895</v>
      </c>
      <c r="S13" s="27">
        <f t="shared" si="1"/>
        <v>-4.8101370582389551E-2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4237.4695854290931</v>
      </c>
      <c r="G14" s="20">
        <f>'Jun-20'!$T14</f>
        <v>5634.8464928936137</v>
      </c>
      <c r="H14" s="20">
        <f t="shared" si="2"/>
        <v>9872.3160783227067</v>
      </c>
      <c r="J14" s="20">
        <f>SUMIF('Ofgem IA'!$4:$4,$B$2,'Ofgem IA'!14:14)</f>
        <v>3254.1691950494187</v>
      </c>
      <c r="K14" s="20">
        <f>'Ofgem IA'!$T14</f>
        <v>7214.6727669566544</v>
      </c>
      <c r="L14" s="20">
        <f t="shared" si="3"/>
        <v>10468.841962006074</v>
      </c>
      <c r="N14" s="20">
        <f t="shared" si="4"/>
        <v>983.30039037967435</v>
      </c>
      <c r="O14" s="20">
        <f t="shared" si="0"/>
        <v>-1579.8262740630407</v>
      </c>
      <c r="P14" s="20">
        <f t="shared" si="0"/>
        <v>-596.52588368336728</v>
      </c>
      <c r="Q14" s="28">
        <f t="shared" si="5"/>
        <v>0.30216633845455038</v>
      </c>
      <c r="R14" s="28">
        <f t="shared" si="1"/>
        <v>-0.21897407201871671</v>
      </c>
      <c r="S14" s="28">
        <f t="shared" si="1"/>
        <v>-5.6981076402557423E-2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3905.2884923393754</v>
      </c>
      <c r="G15" s="10">
        <f>'Jun-20'!$T15</f>
        <v>3657.8875007357901</v>
      </c>
      <c r="H15" s="10">
        <f t="shared" si="2"/>
        <v>7563.175993075165</v>
      </c>
      <c r="J15" s="10">
        <f>SUMIF('Ofgem IA'!$4:$4,$B$2,'Ofgem IA'!15:15)</f>
        <v>2729.8430810122964</v>
      </c>
      <c r="K15" s="10">
        <f>'Ofgem IA'!$T15</f>
        <v>4455.5245440277777</v>
      </c>
      <c r="L15" s="10">
        <f t="shared" si="3"/>
        <v>7185.367625040074</v>
      </c>
      <c r="N15" s="10">
        <f t="shared" si="4"/>
        <v>1175.445411327079</v>
      </c>
      <c r="O15" s="10">
        <f t="shared" si="0"/>
        <v>-797.63704329198754</v>
      </c>
      <c r="P15" s="10">
        <f t="shared" si="0"/>
        <v>377.80836803509101</v>
      </c>
      <c r="Q15" s="26">
        <f t="shared" si="5"/>
        <v>0.43059083487362704</v>
      </c>
      <c r="R15" s="26">
        <f t="shared" si="1"/>
        <v>-0.17902202881165741</v>
      </c>
      <c r="S15" s="26">
        <f t="shared" si="1"/>
        <v>5.2580241923666907E-2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10355.12290321527</v>
      </c>
      <c r="G16" s="15">
        <f>'Jun-20'!$T16</f>
        <v>12779.865128995616</v>
      </c>
      <c r="H16" s="15">
        <f t="shared" si="2"/>
        <v>23134.988032210887</v>
      </c>
      <c r="J16" s="15">
        <f>SUMIF('Ofgem IA'!$4:$4,$B$2,'Ofgem IA'!16:16)</f>
        <v>7396.3537186246904</v>
      </c>
      <c r="K16" s="15">
        <f>'Ofgem IA'!$T16</f>
        <v>16164.080738362112</v>
      </c>
      <c r="L16" s="15">
        <f t="shared" si="3"/>
        <v>23560.434456986804</v>
      </c>
      <c r="N16" s="15">
        <f t="shared" si="4"/>
        <v>2958.7691845905792</v>
      </c>
      <c r="O16" s="15">
        <f t="shared" si="0"/>
        <v>-3384.2156093664962</v>
      </c>
      <c r="P16" s="15">
        <f t="shared" si="0"/>
        <v>-425.44642477591697</v>
      </c>
      <c r="Q16" s="27">
        <f t="shared" si="5"/>
        <v>0.40003078505292816</v>
      </c>
      <c r="R16" s="27">
        <f t="shared" si="1"/>
        <v>-0.20936641335468947</v>
      </c>
      <c r="S16" s="27">
        <f t="shared" si="1"/>
        <v>-1.8057664664572922E-2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17310.250898650909</v>
      </c>
      <c r="G17" s="15">
        <f>'Jun-20'!$T17</f>
        <v>26066.994021942584</v>
      </c>
      <c r="H17" s="15">
        <f t="shared" si="2"/>
        <v>43377.244920593497</v>
      </c>
      <c r="J17" s="15">
        <f>SUMIF('Ofgem IA'!$4:$4,$B$2,'Ofgem IA'!17:17)</f>
        <v>11185.114991217117</v>
      </c>
      <c r="K17" s="15">
        <f>'Ofgem IA'!$T17</f>
        <v>29492.236572251302</v>
      </c>
      <c r="L17" s="15">
        <f t="shared" si="3"/>
        <v>40677.351563468415</v>
      </c>
      <c r="N17" s="15">
        <f t="shared" si="4"/>
        <v>6125.1359074337925</v>
      </c>
      <c r="O17" s="15">
        <f t="shared" si="0"/>
        <v>-3425.2425503087179</v>
      </c>
      <c r="P17" s="15">
        <f t="shared" si="0"/>
        <v>2699.8933571250818</v>
      </c>
      <c r="Q17" s="27">
        <f t="shared" si="5"/>
        <v>0.54761492503594555</v>
      </c>
      <c r="R17" s="27">
        <f t="shared" si="1"/>
        <v>-0.11614048130657764</v>
      </c>
      <c r="S17" s="27">
        <f t="shared" si="1"/>
        <v>6.6373381091747535E-2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47432.514614094129</v>
      </c>
      <c r="G18" s="20">
        <f>'Jun-20'!$T18</f>
        <v>68296.877049151823</v>
      </c>
      <c r="H18" s="20">
        <f t="shared" si="2"/>
        <v>115729.39166324594</v>
      </c>
      <c r="J18" s="20">
        <f>SUMIF('Ofgem IA'!$4:$4,$B$2,'Ofgem IA'!18:18)</f>
        <v>33530.515237763444</v>
      </c>
      <c r="K18" s="20">
        <f>'Ofgem IA'!$T18</f>
        <v>85090.958006795234</v>
      </c>
      <c r="L18" s="20">
        <f t="shared" si="3"/>
        <v>118621.47324455867</v>
      </c>
      <c r="N18" s="20">
        <f t="shared" si="4"/>
        <v>13901.999376330685</v>
      </c>
      <c r="O18" s="20">
        <f t="shared" si="0"/>
        <v>-16794.080957643411</v>
      </c>
      <c r="P18" s="20">
        <f t="shared" si="0"/>
        <v>-2892.0815813127265</v>
      </c>
      <c r="Q18" s="28">
        <f t="shared" si="5"/>
        <v>0.4146073890529926</v>
      </c>
      <c r="R18" s="28">
        <f t="shared" si="1"/>
        <v>-0.19736622258151404</v>
      </c>
      <c r="S18" s="28">
        <f t="shared" si="1"/>
        <v>-2.4380759252165082E-2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1383.2291107116459</v>
      </c>
      <c r="G19" s="9">
        <f>'Jun-20'!$T19</f>
        <v>30397.815576037086</v>
      </c>
      <c r="H19" s="9">
        <f t="shared" si="2"/>
        <v>31781.044686748734</v>
      </c>
      <c r="J19" s="9">
        <f>SUMIF('Ofgem IA'!$4:$4,$B$2,'Ofgem IA'!19:19)</f>
        <v>1846.1552291199423</v>
      </c>
      <c r="K19" s="9">
        <f>'Ofgem IA'!$T19</f>
        <v>12291.564821344133</v>
      </c>
      <c r="L19" s="9">
        <f t="shared" si="3"/>
        <v>14137.720050464075</v>
      </c>
      <c r="N19" s="9">
        <f t="shared" si="4"/>
        <v>-462.92611840829636</v>
      </c>
      <c r="O19" s="9">
        <f t="shared" si="0"/>
        <v>18106.250754692956</v>
      </c>
      <c r="P19" s="9">
        <f t="shared" si="0"/>
        <v>17643.324636284658</v>
      </c>
      <c r="Q19" s="8">
        <f t="shared" si="5"/>
        <v>-0.2507514596315783</v>
      </c>
      <c r="R19" s="8">
        <f t="shared" si="1"/>
        <v>1.4730631142465849</v>
      </c>
      <c r="S19" s="8">
        <f t="shared" si="1"/>
        <v>1.2479610979215501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21348.24147853081</v>
      </c>
      <c r="G20" s="14">
        <f>'Jun-20'!$T20</f>
        <v>156057.11945926221</v>
      </c>
      <c r="H20" s="14">
        <f t="shared" si="2"/>
        <v>177405.36093779301</v>
      </c>
      <c r="J20" s="14">
        <f>SUMIF('Ofgem IA'!$4:$4,$B$2,'Ofgem IA'!20:20)</f>
        <v>25654.240500435473</v>
      </c>
      <c r="K20" s="14">
        <f>'Ofgem IA'!$T20</f>
        <v>127330.76935408903</v>
      </c>
      <c r="L20" s="14">
        <f t="shared" si="3"/>
        <v>152985.00985452451</v>
      </c>
      <c r="N20" s="14">
        <f t="shared" si="4"/>
        <v>-4305.9990219046631</v>
      </c>
      <c r="O20" s="14">
        <f t="shared" si="0"/>
        <v>28726.350105173173</v>
      </c>
      <c r="P20" s="14">
        <f t="shared" si="0"/>
        <v>24420.351083268499</v>
      </c>
      <c r="Q20" s="13">
        <f t="shared" si="5"/>
        <v>-0.16784745671311416</v>
      </c>
      <c r="R20" s="13">
        <f t="shared" si="1"/>
        <v>0.22560415091256708</v>
      </c>
      <c r="S20" s="13">
        <f t="shared" si="1"/>
        <v>0.15962577710384918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53859.807425522078</v>
      </c>
      <c r="G21" s="14">
        <f>'Jun-20'!$T21</f>
        <v>328651.47185257921</v>
      </c>
      <c r="H21" s="14">
        <f t="shared" si="2"/>
        <v>382511.27927810128</v>
      </c>
      <c r="J21" s="14">
        <f>SUMIF('Ofgem IA'!$4:$4,$B$2,'Ofgem IA'!21:21)</f>
        <v>59940.078427510176</v>
      </c>
      <c r="K21" s="14">
        <f>'Ofgem IA'!$T21</f>
        <v>342164.84126319754</v>
      </c>
      <c r="L21" s="14">
        <f t="shared" si="3"/>
        <v>402104.9196907077</v>
      </c>
      <c r="N21" s="14">
        <f t="shared" si="4"/>
        <v>-6080.2710019880979</v>
      </c>
      <c r="O21" s="14">
        <f t="shared" si="0"/>
        <v>-13513.369410618325</v>
      </c>
      <c r="P21" s="14">
        <f t="shared" si="0"/>
        <v>-19593.640412606415</v>
      </c>
      <c r="Q21" s="13">
        <f t="shared" si="5"/>
        <v>-0.10143915659605625</v>
      </c>
      <c r="R21" s="13">
        <f t="shared" si="1"/>
        <v>-3.9493740387615307E-2</v>
      </c>
      <c r="S21" s="13">
        <f t="shared" si="1"/>
        <v>-4.8727681391407776E-2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92114.340665210431</v>
      </c>
      <c r="G22" s="19">
        <f>'Jun-20'!$T22</f>
        <v>817126.37524161336</v>
      </c>
      <c r="H22" s="19">
        <f t="shared" si="2"/>
        <v>909240.71590682375</v>
      </c>
      <c r="J22" s="19">
        <f>SUMIF('Ofgem IA'!$4:$4,$B$2,'Ofgem IA'!22:22)</f>
        <v>104539.48016980282</v>
      </c>
      <c r="K22" s="19">
        <f>'Ofgem IA'!$T22</f>
        <v>894403.72155592882</v>
      </c>
      <c r="L22" s="19">
        <f t="shared" si="3"/>
        <v>998943.2017257316</v>
      </c>
      <c r="N22" s="19">
        <f t="shared" si="4"/>
        <v>-12425.139504592385</v>
      </c>
      <c r="O22" s="19">
        <f t="shared" si="0"/>
        <v>-77277.346314315451</v>
      </c>
      <c r="P22" s="19">
        <f t="shared" si="0"/>
        <v>-89702.485818907851</v>
      </c>
      <c r="Q22" s="18">
        <f t="shared" si="5"/>
        <v>-0.11885595264497499</v>
      </c>
      <c r="R22" s="18">
        <f t="shared" si="1"/>
        <v>-8.6400966869728243E-2</v>
      </c>
      <c r="S22" s="18">
        <f t="shared" si="1"/>
        <v>-8.9797383538865544E-2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29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29.838537112893029</v>
      </c>
      <c r="G6" s="5">
        <f>'Jun-20'!$T6</f>
        <v>27.039621319934401</v>
      </c>
      <c r="H6" s="5">
        <f>SUM(F6:G6)</f>
        <v>56.878158432827433</v>
      </c>
      <c r="J6" s="5">
        <f>SUMIF('Ofgem IA'!$4:$4,$B$2,'Ofgem IA'!6:6)</f>
        <v>30.883469097345927</v>
      </c>
      <c r="K6" s="5">
        <f>'Ofgem IA'!$T6</f>
        <v>34.043920274628242</v>
      </c>
      <c r="L6" s="5">
        <f>SUM(J6:K6)</f>
        <v>64.927389371974172</v>
      </c>
      <c r="N6" s="5">
        <f>F6-J6</f>
        <v>-1.0449319844528979</v>
      </c>
      <c r="O6" s="5">
        <f t="shared" ref="O6:P23" si="0">G6-K6</f>
        <v>-7.0042989546938408</v>
      </c>
      <c r="P6" s="5">
        <f t="shared" si="0"/>
        <v>-8.0492309391467387</v>
      </c>
      <c r="Q6" s="25">
        <f>IFERROR(N6/J6,0)</f>
        <v>-3.3834669970502038E-2</v>
      </c>
      <c r="R6" s="25">
        <f t="shared" ref="R6:S23" si="1">IFERROR(O6/K6,0)</f>
        <v>-0.20574301955212551</v>
      </c>
      <c r="S6" s="25">
        <f t="shared" si="1"/>
        <v>-0.12397281050423967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14.497178040679996</v>
      </c>
      <c r="G7" s="10">
        <f>'Jun-20'!$T7</f>
        <v>12.035246935601696</v>
      </c>
      <c r="H7" s="10">
        <f t="shared" ref="H7:H23" si="2">SUM(F7:G7)</f>
        <v>26.532424976281693</v>
      </c>
      <c r="J7" s="10">
        <f>SUMIF('Ofgem IA'!$4:$4,$B$2,'Ofgem IA'!7:7)</f>
        <v>18.180035527452549</v>
      </c>
      <c r="K7" s="10">
        <f>'Ofgem IA'!$T7</f>
        <v>18.132474496361727</v>
      </c>
      <c r="L7" s="10">
        <f t="shared" ref="L7:L23" si="3">SUM(J7:K7)</f>
        <v>36.312510023814276</v>
      </c>
      <c r="N7" s="10">
        <f t="shared" ref="N7:N23" si="4">F7-J7</f>
        <v>-3.6828574867725532</v>
      </c>
      <c r="O7" s="10">
        <f t="shared" si="0"/>
        <v>-6.0972275607600306</v>
      </c>
      <c r="P7" s="10">
        <f t="shared" si="0"/>
        <v>-9.7800850475325838</v>
      </c>
      <c r="Q7" s="26">
        <f t="shared" ref="Q7:Q23" si="5">IFERROR(N7/J7,0)</f>
        <v>-0.20257702363734645</v>
      </c>
      <c r="R7" s="26">
        <f t="shared" si="1"/>
        <v>-0.33626009301617582</v>
      </c>
      <c r="S7" s="26">
        <f t="shared" si="1"/>
        <v>-0.26933101129937481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69.702837031267578</v>
      </c>
      <c r="G8" s="15">
        <f>'Jun-20'!$T8</f>
        <v>64.955342739520077</v>
      </c>
      <c r="H8" s="15">
        <f t="shared" si="2"/>
        <v>134.65817977078765</v>
      </c>
      <c r="J8" s="15">
        <f>SUMIF('Ofgem IA'!$4:$4,$B$2,'Ofgem IA'!8:8)</f>
        <v>89.341157310254502</v>
      </c>
      <c r="K8" s="15">
        <f>'Ofgem IA'!$T8</f>
        <v>89.107430728471613</v>
      </c>
      <c r="L8" s="15">
        <f t="shared" si="3"/>
        <v>178.44858803872611</v>
      </c>
      <c r="N8" s="15">
        <f t="shared" si="4"/>
        <v>-19.638320278986924</v>
      </c>
      <c r="O8" s="15">
        <f t="shared" si="0"/>
        <v>-24.152087988951536</v>
      </c>
      <c r="P8" s="15">
        <f t="shared" si="0"/>
        <v>-43.79040826793846</v>
      </c>
      <c r="Q8" s="27">
        <f t="shared" si="5"/>
        <v>-0.21981269182342297</v>
      </c>
      <c r="R8" s="27">
        <f t="shared" si="1"/>
        <v>-0.27104460078697407</v>
      </c>
      <c r="S8" s="27">
        <f t="shared" si="1"/>
        <v>-0.24539509530013912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171.89030775247559</v>
      </c>
      <c r="G9" s="15">
        <f>'Jun-20'!$T9</f>
        <v>155.85277092681176</v>
      </c>
      <c r="H9" s="15">
        <f t="shared" si="2"/>
        <v>327.74307867928735</v>
      </c>
      <c r="J9" s="15">
        <f>SUMIF('Ofgem IA'!$4:$4,$B$2,'Ofgem IA'!9:9)</f>
        <v>207.91414256137196</v>
      </c>
      <c r="K9" s="15">
        <f>'Ofgem IA'!$T9</f>
        <v>207.37021562659504</v>
      </c>
      <c r="L9" s="15">
        <f t="shared" si="3"/>
        <v>415.28435818796697</v>
      </c>
      <c r="N9" s="15">
        <f t="shared" si="4"/>
        <v>-36.023834808896368</v>
      </c>
      <c r="O9" s="15">
        <f t="shared" si="0"/>
        <v>-51.517444699783283</v>
      </c>
      <c r="P9" s="15">
        <f t="shared" si="0"/>
        <v>-87.541279508679622</v>
      </c>
      <c r="Q9" s="27">
        <f t="shared" si="5"/>
        <v>-0.17326303235126431</v>
      </c>
      <c r="R9" s="27">
        <f t="shared" si="1"/>
        <v>-0.24843222805221513</v>
      </c>
      <c r="S9" s="27">
        <f t="shared" si="1"/>
        <v>-0.21079840302835698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523.29449630567865</v>
      </c>
      <c r="G10" s="20">
        <f>'Jun-20'!$T10</f>
        <v>488.47810836381632</v>
      </c>
      <c r="H10" s="20">
        <f t="shared" si="2"/>
        <v>1011.772604669495</v>
      </c>
      <c r="J10" s="20">
        <f>SUMIF('Ofgem IA'!$4:$4,$B$2,'Ofgem IA'!10:10)</f>
        <v>590.44434153276597</v>
      </c>
      <c r="K10" s="20">
        <f>'Ofgem IA'!$T10</f>
        <v>588.89967229146373</v>
      </c>
      <c r="L10" s="20">
        <f t="shared" si="3"/>
        <v>1179.3440138242297</v>
      </c>
      <c r="N10" s="20">
        <f t="shared" si="4"/>
        <v>-67.149845227087326</v>
      </c>
      <c r="O10" s="20">
        <f t="shared" si="0"/>
        <v>-100.42156392764741</v>
      </c>
      <c r="P10" s="20">
        <f t="shared" si="0"/>
        <v>-167.57140915473474</v>
      </c>
      <c r="Q10" s="28">
        <f t="shared" si="5"/>
        <v>-0.11372764628884317</v>
      </c>
      <c r="R10" s="28">
        <f t="shared" si="1"/>
        <v>-0.17052406148724403</v>
      </c>
      <c r="S10" s="28">
        <f t="shared" si="1"/>
        <v>-0.14208865877171417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898.15814493555251</v>
      </c>
      <c r="G11" s="21">
        <f>'Jun-20'!$T11</f>
        <v>847.7899409746932</v>
      </c>
      <c r="H11" s="21">
        <f t="shared" si="2"/>
        <v>1745.9480859102457</v>
      </c>
      <c r="J11" s="21">
        <f>SUMIF('Ofgem IA'!$4:$4,$B$2,'Ofgem IA'!11:11)</f>
        <v>878.85345551040643</v>
      </c>
      <c r="K11" s="21">
        <f>'Ofgem IA'!$T11</f>
        <v>1087.7072347918697</v>
      </c>
      <c r="L11" s="21">
        <f t="shared" si="3"/>
        <v>1966.5606903022763</v>
      </c>
      <c r="N11" s="21">
        <f t="shared" si="4"/>
        <v>19.30468942514608</v>
      </c>
      <c r="O11" s="21">
        <f t="shared" si="0"/>
        <v>-239.91729381717653</v>
      </c>
      <c r="P11" s="21">
        <f t="shared" si="0"/>
        <v>-220.61260439203056</v>
      </c>
      <c r="Q11" s="29">
        <f t="shared" si="5"/>
        <v>2.1965766083191438E-2</v>
      </c>
      <c r="R11" s="29">
        <f t="shared" si="1"/>
        <v>-0.2205715712308231</v>
      </c>
      <c r="S11" s="29">
        <f t="shared" si="1"/>
        <v>-0.11218194560683536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1574.1302921220599</v>
      </c>
      <c r="G12" s="15">
        <f>'Jun-20'!$T12</f>
        <v>1543.9377433293696</v>
      </c>
      <c r="H12" s="15">
        <f t="shared" si="2"/>
        <v>3118.0680354514298</v>
      </c>
      <c r="J12" s="15">
        <f>SUMIF('Ofgem IA'!$4:$4,$B$2,'Ofgem IA'!12:12)</f>
        <v>1568.2096941517755</v>
      </c>
      <c r="K12" s="15">
        <f>'Ofgem IA'!$T12</f>
        <v>1953.302677709692</v>
      </c>
      <c r="L12" s="15">
        <f t="shared" si="3"/>
        <v>3521.5123718614677</v>
      </c>
      <c r="N12" s="15">
        <f t="shared" si="4"/>
        <v>5.9205979702844616</v>
      </c>
      <c r="O12" s="15">
        <f t="shared" si="0"/>
        <v>-409.36493438032244</v>
      </c>
      <c r="P12" s="15">
        <f t="shared" si="0"/>
        <v>-403.44433641003798</v>
      </c>
      <c r="Q12" s="27">
        <f t="shared" si="5"/>
        <v>3.7753866669513461E-3</v>
      </c>
      <c r="R12" s="27">
        <f t="shared" si="1"/>
        <v>-0.20957578108699237</v>
      </c>
      <c r="S12" s="27">
        <f t="shared" si="1"/>
        <v>-0.11456564504323401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2526.9812337543963</v>
      </c>
      <c r="G13" s="15">
        <f>'Jun-20'!$T13</f>
        <v>2476.0612118519643</v>
      </c>
      <c r="H13" s="15">
        <f t="shared" si="2"/>
        <v>5003.0424456063611</v>
      </c>
      <c r="J13" s="15">
        <f>SUMIF('Ofgem IA'!$4:$4,$B$2,'Ofgem IA'!13:13)</f>
        <v>2481.7009866537751</v>
      </c>
      <c r="K13" s="15">
        <f>'Ofgem IA'!$T13</f>
        <v>3125.4182668520543</v>
      </c>
      <c r="L13" s="15">
        <f t="shared" si="3"/>
        <v>5607.119253505829</v>
      </c>
      <c r="N13" s="15">
        <f t="shared" si="4"/>
        <v>45.280247100621182</v>
      </c>
      <c r="O13" s="15">
        <f t="shared" si="0"/>
        <v>-649.35705500008999</v>
      </c>
      <c r="P13" s="15">
        <f t="shared" si="0"/>
        <v>-604.07680789946789</v>
      </c>
      <c r="Q13" s="27">
        <f t="shared" si="5"/>
        <v>1.8245649795898752E-2</v>
      </c>
      <c r="R13" s="27">
        <f t="shared" si="1"/>
        <v>-0.20776644901807895</v>
      </c>
      <c r="S13" s="27">
        <f t="shared" si="1"/>
        <v>-0.10773389695997125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5069.7114481737917</v>
      </c>
      <c r="G14" s="20">
        <f>'Jun-20'!$T14</f>
        <v>5634.8464928936137</v>
      </c>
      <c r="H14" s="20">
        <f t="shared" si="2"/>
        <v>10704.557941067405</v>
      </c>
      <c r="J14" s="20">
        <f>SUMIF('Ofgem IA'!$4:$4,$B$2,'Ofgem IA'!14:14)</f>
        <v>5000.6653163825549</v>
      </c>
      <c r="K14" s="20">
        <f>'Ofgem IA'!$T14</f>
        <v>7214.6727669566544</v>
      </c>
      <c r="L14" s="20">
        <f t="shared" si="3"/>
        <v>12215.338083339209</v>
      </c>
      <c r="N14" s="20">
        <f t="shared" si="4"/>
        <v>69.046131791236803</v>
      </c>
      <c r="O14" s="20">
        <f t="shared" si="0"/>
        <v>-1579.8262740630407</v>
      </c>
      <c r="P14" s="20">
        <f t="shared" si="0"/>
        <v>-1510.7801422718039</v>
      </c>
      <c r="Q14" s="28">
        <f t="shared" si="5"/>
        <v>1.3807389101813412E-2</v>
      </c>
      <c r="R14" s="28">
        <f t="shared" si="1"/>
        <v>-0.21897407201871671</v>
      </c>
      <c r="S14" s="28">
        <f t="shared" si="1"/>
        <v>-0.12367894625302209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3802.5585538793644</v>
      </c>
      <c r="G15" s="10">
        <f>'Jun-20'!$T15</f>
        <v>3657.8875007357901</v>
      </c>
      <c r="H15" s="10">
        <f t="shared" si="2"/>
        <v>7460.4460546151549</v>
      </c>
      <c r="J15" s="10">
        <f>SUMIF('Ofgem IA'!$4:$4,$B$2,'Ofgem IA'!15:15)</f>
        <v>3652.4089778797961</v>
      </c>
      <c r="K15" s="10">
        <f>'Ofgem IA'!$T15</f>
        <v>4455.5245440277777</v>
      </c>
      <c r="L15" s="10">
        <f t="shared" si="3"/>
        <v>8107.9335219075738</v>
      </c>
      <c r="N15" s="10">
        <f t="shared" si="4"/>
        <v>150.14957599956824</v>
      </c>
      <c r="O15" s="10">
        <f t="shared" si="0"/>
        <v>-797.63704329198754</v>
      </c>
      <c r="P15" s="10">
        <f t="shared" si="0"/>
        <v>-647.48746729241884</v>
      </c>
      <c r="Q15" s="26">
        <f t="shared" si="5"/>
        <v>4.1109737958953674E-2</v>
      </c>
      <c r="R15" s="26">
        <f t="shared" si="1"/>
        <v>-0.17902202881165741</v>
      </c>
      <c r="S15" s="26">
        <f t="shared" si="1"/>
        <v>-7.9858507169911136E-2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13390.33658226572</v>
      </c>
      <c r="G16" s="15">
        <f>'Jun-20'!$T16</f>
        <v>12779.865128995616</v>
      </c>
      <c r="H16" s="15">
        <f t="shared" si="2"/>
        <v>26170.201711261336</v>
      </c>
      <c r="J16" s="15">
        <f>SUMIF('Ofgem IA'!$4:$4,$B$2,'Ofgem IA'!16:16)</f>
        <v>12755.238105380524</v>
      </c>
      <c r="K16" s="15">
        <f>'Ofgem IA'!$T16</f>
        <v>16164.080738362112</v>
      </c>
      <c r="L16" s="15">
        <f t="shared" si="3"/>
        <v>28919.318843742636</v>
      </c>
      <c r="N16" s="15">
        <f t="shared" si="4"/>
        <v>635.09847688519585</v>
      </c>
      <c r="O16" s="15">
        <f t="shared" si="0"/>
        <v>-3384.2156093664962</v>
      </c>
      <c r="P16" s="15">
        <f t="shared" si="0"/>
        <v>-2749.1171324813004</v>
      </c>
      <c r="Q16" s="27">
        <f t="shared" si="5"/>
        <v>4.9791189442186357E-2</v>
      </c>
      <c r="R16" s="27">
        <f t="shared" si="1"/>
        <v>-0.20936641335468947</v>
      </c>
      <c r="S16" s="27">
        <f t="shared" si="1"/>
        <v>-9.5061614256386109E-2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30187.297118873987</v>
      </c>
      <c r="G17" s="15">
        <f>'Jun-20'!$T17</f>
        <v>26066.994021942584</v>
      </c>
      <c r="H17" s="15">
        <f t="shared" si="2"/>
        <v>56254.291140816567</v>
      </c>
      <c r="J17" s="15">
        <f>SUMIF('Ofgem IA'!$4:$4,$B$2,'Ofgem IA'!17:17)</f>
        <v>24360.059948723334</v>
      </c>
      <c r="K17" s="15">
        <f>'Ofgem IA'!$T17</f>
        <v>29492.236572251302</v>
      </c>
      <c r="L17" s="15">
        <f t="shared" si="3"/>
        <v>53852.296520974633</v>
      </c>
      <c r="N17" s="15">
        <f t="shared" si="4"/>
        <v>5827.2371701506527</v>
      </c>
      <c r="O17" s="15">
        <f t="shared" si="0"/>
        <v>-3425.2425503087179</v>
      </c>
      <c r="P17" s="15">
        <f t="shared" si="0"/>
        <v>2401.9946198419348</v>
      </c>
      <c r="Q17" s="27">
        <f t="shared" si="5"/>
        <v>0.23921275983789389</v>
      </c>
      <c r="R17" s="27">
        <f t="shared" si="1"/>
        <v>-0.11614048130657764</v>
      </c>
      <c r="S17" s="27">
        <f t="shared" si="1"/>
        <v>4.4603383235595075E-2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78888.777893983264</v>
      </c>
      <c r="G18" s="20">
        <f>'Jun-20'!$T18</f>
        <v>68296.877049151823</v>
      </c>
      <c r="H18" s="20">
        <f t="shared" si="2"/>
        <v>147185.6549431351</v>
      </c>
      <c r="J18" s="20">
        <f>SUMIF('Ofgem IA'!$4:$4,$B$2,'Ofgem IA'!18:18)</f>
        <v>74782.965184380984</v>
      </c>
      <c r="K18" s="20">
        <f>'Ofgem IA'!$T18</f>
        <v>85090.958006795234</v>
      </c>
      <c r="L18" s="20">
        <f t="shared" si="3"/>
        <v>159873.9231911762</v>
      </c>
      <c r="N18" s="20">
        <f t="shared" si="4"/>
        <v>4105.8127096022799</v>
      </c>
      <c r="O18" s="20">
        <f t="shared" si="0"/>
        <v>-16794.080957643411</v>
      </c>
      <c r="P18" s="20">
        <f t="shared" si="0"/>
        <v>-12688.268248041102</v>
      </c>
      <c r="Q18" s="28">
        <f t="shared" si="5"/>
        <v>5.4903047766014651E-2</v>
      </c>
      <c r="R18" s="28">
        <f t="shared" si="1"/>
        <v>-0.19736622258151404</v>
      </c>
      <c r="S18" s="28">
        <f t="shared" si="1"/>
        <v>-7.936421396795619E-2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25139.974261802734</v>
      </c>
      <c r="G19" s="9">
        <f>'Jun-20'!$T19</f>
        <v>30397.815576037086</v>
      </c>
      <c r="H19" s="9">
        <f t="shared" si="2"/>
        <v>55537.789837839824</v>
      </c>
      <c r="J19" s="9">
        <f>SUMIF('Ofgem IA'!$4:$4,$B$2,'Ofgem IA'!19:19)</f>
        <v>2429.0035391160472</v>
      </c>
      <c r="K19" s="9">
        <f>'Ofgem IA'!$T19</f>
        <v>12291.564821344133</v>
      </c>
      <c r="L19" s="9">
        <f t="shared" si="3"/>
        <v>14720.56836046018</v>
      </c>
      <c r="N19" s="9">
        <f t="shared" si="4"/>
        <v>22710.970722686689</v>
      </c>
      <c r="O19" s="9">
        <f t="shared" si="0"/>
        <v>18106.250754692956</v>
      </c>
      <c r="P19" s="9">
        <f t="shared" si="0"/>
        <v>40817.221477379644</v>
      </c>
      <c r="Q19" s="8">
        <f t="shared" si="5"/>
        <v>9.349912569889284</v>
      </c>
      <c r="R19" s="8">
        <f t="shared" si="1"/>
        <v>1.4730631142465849</v>
      </c>
      <c r="S19" s="8">
        <f t="shared" si="1"/>
        <v>2.772802005866549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71116.540923582943</v>
      </c>
      <c r="G20" s="14">
        <f>'Jun-20'!$T20</f>
        <v>156057.11945926221</v>
      </c>
      <c r="H20" s="14">
        <f t="shared" si="2"/>
        <v>227173.66038284515</v>
      </c>
      <c r="J20" s="14">
        <f>SUMIF('Ofgem IA'!$4:$4,$B$2,'Ofgem IA'!20:20)</f>
        <v>39864.280246651571</v>
      </c>
      <c r="K20" s="14">
        <f>'Ofgem IA'!$T20</f>
        <v>127330.76935408903</v>
      </c>
      <c r="L20" s="14">
        <f t="shared" si="3"/>
        <v>167195.0496007406</v>
      </c>
      <c r="N20" s="14">
        <f t="shared" si="4"/>
        <v>31252.260676931372</v>
      </c>
      <c r="O20" s="14">
        <f t="shared" si="0"/>
        <v>28726.350105173173</v>
      </c>
      <c r="P20" s="14">
        <f t="shared" si="0"/>
        <v>59978.610782104544</v>
      </c>
      <c r="Q20" s="13">
        <f t="shared" si="5"/>
        <v>0.7839665104591077</v>
      </c>
      <c r="R20" s="13">
        <f t="shared" si="1"/>
        <v>0.22560415091256708</v>
      </c>
      <c r="S20" s="13">
        <f t="shared" si="1"/>
        <v>0.35873436997885172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87905.403310827285</v>
      </c>
      <c r="G21" s="14">
        <f>'Jun-20'!$T21</f>
        <v>328651.47185257921</v>
      </c>
      <c r="H21" s="14">
        <f t="shared" si="2"/>
        <v>416556.87516340648</v>
      </c>
      <c r="J21" s="14">
        <f>SUMIF('Ofgem IA'!$4:$4,$B$2,'Ofgem IA'!21:21)</f>
        <v>88786.911861077679</v>
      </c>
      <c r="K21" s="14">
        <f>'Ofgem IA'!$T21</f>
        <v>342164.84126319754</v>
      </c>
      <c r="L21" s="14">
        <f t="shared" si="3"/>
        <v>430951.75312427524</v>
      </c>
      <c r="N21" s="14">
        <f t="shared" si="4"/>
        <v>-881.50855025039345</v>
      </c>
      <c r="O21" s="14">
        <f t="shared" si="0"/>
        <v>-13513.369410618325</v>
      </c>
      <c r="P21" s="14">
        <f t="shared" si="0"/>
        <v>-14394.877960868762</v>
      </c>
      <c r="Q21" s="13">
        <f t="shared" si="5"/>
        <v>-9.9283614191882745E-3</v>
      </c>
      <c r="R21" s="13">
        <f t="shared" si="1"/>
        <v>-3.9493740387615307E-2</v>
      </c>
      <c r="S21" s="13">
        <f t="shared" si="1"/>
        <v>-3.3402527908310088E-2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244079.35619780538</v>
      </c>
      <c r="G22" s="19">
        <f>'Jun-20'!$T22</f>
        <v>817126.37524161336</v>
      </c>
      <c r="H22" s="19">
        <f t="shared" si="2"/>
        <v>1061205.7314394186</v>
      </c>
      <c r="J22" s="19">
        <f>SUMIF('Ofgem IA'!$4:$4,$B$2,'Ofgem IA'!22:22)</f>
        <v>244299.15397677364</v>
      </c>
      <c r="K22" s="19">
        <f>'Ofgem IA'!$T22</f>
        <v>894403.72155592882</v>
      </c>
      <c r="L22" s="19">
        <f t="shared" si="3"/>
        <v>1138702.8755327025</v>
      </c>
      <c r="N22" s="19">
        <f t="shared" si="4"/>
        <v>-219.79777896826272</v>
      </c>
      <c r="O22" s="19">
        <f t="shared" si="0"/>
        <v>-77277.346314315451</v>
      </c>
      <c r="P22" s="19">
        <f t="shared" si="0"/>
        <v>-77497.144093283918</v>
      </c>
      <c r="Q22" s="18">
        <f t="shared" si="5"/>
        <v>-8.9970749137002596E-4</v>
      </c>
      <c r="R22" s="18">
        <f t="shared" si="1"/>
        <v>-8.6400966869728243E-2</v>
      </c>
      <c r="S22" s="18">
        <f t="shared" si="1"/>
        <v>-6.8057388594043533E-2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30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37.601221328372617</v>
      </c>
      <c r="G6" s="5">
        <f>'Jun-20'!$T6</f>
        <v>27.039621319934401</v>
      </c>
      <c r="H6" s="5">
        <f>SUM(F6:G6)</f>
        <v>64.640842648307014</v>
      </c>
      <c r="J6" s="5">
        <f>SUMIF('Ofgem IA'!$4:$4,$B$2,'Ofgem IA'!6:6)</f>
        <v>36.533513803461581</v>
      </c>
      <c r="K6" s="5">
        <f>'Ofgem IA'!$T6</f>
        <v>34.043920274628242</v>
      </c>
      <c r="L6" s="5">
        <f>SUM(J6:K6)</f>
        <v>70.577434078089823</v>
      </c>
      <c r="N6" s="5">
        <f>F6-J6</f>
        <v>1.0677075249110359</v>
      </c>
      <c r="O6" s="5">
        <f t="shared" ref="O6:P23" si="0">G6-K6</f>
        <v>-7.0042989546938408</v>
      </c>
      <c r="P6" s="5">
        <f t="shared" si="0"/>
        <v>-5.9365914297828084</v>
      </c>
      <c r="Q6" s="25">
        <f>IFERROR(N6/J6,0)</f>
        <v>2.9225426567369213E-2</v>
      </c>
      <c r="R6" s="25">
        <f t="shared" ref="R6:S23" si="1">IFERROR(O6/K6,0)</f>
        <v>-0.20574301955212551</v>
      </c>
      <c r="S6" s="25">
        <f t="shared" si="1"/>
        <v>-8.4114582902154192E-2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17.553459184986163</v>
      </c>
      <c r="G7" s="10">
        <f>'Jun-20'!$T7</f>
        <v>12.035246935601696</v>
      </c>
      <c r="H7" s="10">
        <f t="shared" ref="H7:H23" si="2">SUM(F7:G7)</f>
        <v>29.588706120587858</v>
      </c>
      <c r="J7" s="10">
        <f>SUMIF('Ofgem IA'!$4:$4,$B$2,'Ofgem IA'!7:7)</f>
        <v>19.402074076986228</v>
      </c>
      <c r="K7" s="10">
        <f>'Ofgem IA'!$T7</f>
        <v>18.132474496361727</v>
      </c>
      <c r="L7" s="10">
        <f t="shared" ref="L7:L23" si="3">SUM(J7:K7)</f>
        <v>37.534548573347955</v>
      </c>
      <c r="N7" s="10">
        <f t="shared" ref="N7:N23" si="4">F7-J7</f>
        <v>-1.8486148920000645</v>
      </c>
      <c r="O7" s="10">
        <f t="shared" si="0"/>
        <v>-6.0972275607600306</v>
      </c>
      <c r="P7" s="10">
        <f t="shared" si="0"/>
        <v>-7.9458424527600968</v>
      </c>
      <c r="Q7" s="26">
        <f t="shared" ref="Q7:Q23" si="5">IFERROR(N7/J7,0)</f>
        <v>-9.5279241006135482E-2</v>
      </c>
      <c r="R7" s="26">
        <f t="shared" si="1"/>
        <v>-0.33626009301617582</v>
      </c>
      <c r="S7" s="26">
        <f t="shared" si="1"/>
        <v>-0.21169409929715199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87.734458884892135</v>
      </c>
      <c r="G8" s="15">
        <f>'Jun-20'!$T8</f>
        <v>64.955342739520077</v>
      </c>
      <c r="H8" s="15">
        <f t="shared" si="2"/>
        <v>152.68980162441221</v>
      </c>
      <c r="J8" s="15">
        <f>SUMIF('Ofgem IA'!$4:$4,$B$2,'Ofgem IA'!8:8)</f>
        <v>95.346554721509293</v>
      </c>
      <c r="K8" s="15">
        <f>'Ofgem IA'!$T8</f>
        <v>89.107430728471613</v>
      </c>
      <c r="L8" s="15">
        <f t="shared" si="3"/>
        <v>184.45398544998091</v>
      </c>
      <c r="N8" s="15">
        <f t="shared" si="4"/>
        <v>-7.6120958366171578</v>
      </c>
      <c r="O8" s="15">
        <f t="shared" si="0"/>
        <v>-24.152087988951536</v>
      </c>
      <c r="P8" s="15">
        <f t="shared" si="0"/>
        <v>-31.764183825568693</v>
      </c>
      <c r="Q8" s="27">
        <f t="shared" si="5"/>
        <v>-7.9836086986580332E-2</v>
      </c>
      <c r="R8" s="27">
        <f t="shared" si="1"/>
        <v>-0.27104460078697407</v>
      </c>
      <c r="S8" s="27">
        <f t="shared" si="1"/>
        <v>-0.17220654651662329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210.45447031363693</v>
      </c>
      <c r="G9" s="15">
        <f>'Jun-20'!$T9</f>
        <v>155.85277092681176</v>
      </c>
      <c r="H9" s="15">
        <f t="shared" si="2"/>
        <v>366.30724124044866</v>
      </c>
      <c r="J9" s="15">
        <f>SUMIF('Ofgem IA'!$4:$4,$B$2,'Ofgem IA'!9:9)</f>
        <v>221.88986317091474</v>
      </c>
      <c r="K9" s="15">
        <f>'Ofgem IA'!$T9</f>
        <v>207.37021562659504</v>
      </c>
      <c r="L9" s="15">
        <f t="shared" si="3"/>
        <v>429.26007879750978</v>
      </c>
      <c r="N9" s="15">
        <f t="shared" si="4"/>
        <v>-11.435392857277805</v>
      </c>
      <c r="O9" s="15">
        <f t="shared" si="0"/>
        <v>-51.517444699783283</v>
      </c>
      <c r="P9" s="15">
        <f t="shared" si="0"/>
        <v>-62.952837557061116</v>
      </c>
      <c r="Q9" s="27">
        <f t="shared" si="5"/>
        <v>-5.1536346428180377E-2</v>
      </c>
      <c r="R9" s="27">
        <f t="shared" si="1"/>
        <v>-0.24843222805221513</v>
      </c>
      <c r="S9" s="27">
        <f t="shared" si="1"/>
        <v>-0.1466543027560622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640.2947199695144</v>
      </c>
      <c r="G10" s="20">
        <f>'Jun-20'!$T10</f>
        <v>488.47810836381632</v>
      </c>
      <c r="H10" s="20">
        <f t="shared" si="2"/>
        <v>1128.7728283333308</v>
      </c>
      <c r="J10" s="20">
        <f>SUMIF('Ofgem IA'!$4:$4,$B$2,'Ofgem IA'!10:10)</f>
        <v>630.13324893987794</v>
      </c>
      <c r="K10" s="20">
        <f>'Ofgem IA'!$T10</f>
        <v>588.89967229146373</v>
      </c>
      <c r="L10" s="20">
        <f t="shared" si="3"/>
        <v>1219.0329212313418</v>
      </c>
      <c r="N10" s="20">
        <f t="shared" si="4"/>
        <v>10.161471029636459</v>
      </c>
      <c r="O10" s="20">
        <f t="shared" si="0"/>
        <v>-100.42156392764741</v>
      </c>
      <c r="P10" s="20">
        <f t="shared" si="0"/>
        <v>-90.260092898010953</v>
      </c>
      <c r="Q10" s="28">
        <f t="shared" si="5"/>
        <v>1.6125908364194225E-2</v>
      </c>
      <c r="R10" s="28">
        <f t="shared" si="1"/>
        <v>-0.17052406148724403</v>
      </c>
      <c r="S10" s="28">
        <f t="shared" si="1"/>
        <v>-7.4042375169687369E-2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1107.6947845279399</v>
      </c>
      <c r="G11" s="21">
        <f>'Jun-20'!$T11</f>
        <v>847.7899409746932</v>
      </c>
      <c r="H11" s="21">
        <f t="shared" si="2"/>
        <v>1955.484725502633</v>
      </c>
      <c r="J11" s="21">
        <f>SUMIF('Ofgem IA'!$4:$4,$B$2,'Ofgem IA'!11:11)</f>
        <v>1009.5513852906365</v>
      </c>
      <c r="K11" s="21">
        <f>'Ofgem IA'!$T11</f>
        <v>1087.7072347918697</v>
      </c>
      <c r="L11" s="21">
        <f t="shared" si="3"/>
        <v>2097.2586200825062</v>
      </c>
      <c r="N11" s="21">
        <f t="shared" si="4"/>
        <v>98.143399237303356</v>
      </c>
      <c r="O11" s="21">
        <f t="shared" si="0"/>
        <v>-239.91729381717653</v>
      </c>
      <c r="P11" s="21">
        <f t="shared" si="0"/>
        <v>-141.77389457987329</v>
      </c>
      <c r="Q11" s="29">
        <f t="shared" si="5"/>
        <v>9.7214862628363555E-2</v>
      </c>
      <c r="R11" s="29">
        <f t="shared" si="1"/>
        <v>-0.2205715712308231</v>
      </c>
      <c r="S11" s="29">
        <f t="shared" si="1"/>
        <v>-6.7599624205762418E-2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2057.1035299940527</v>
      </c>
      <c r="G12" s="15">
        <f>'Jun-20'!$T12</f>
        <v>1543.9377433293696</v>
      </c>
      <c r="H12" s="15">
        <f t="shared" si="2"/>
        <v>3601.0412733234225</v>
      </c>
      <c r="J12" s="15">
        <f>SUMIF('Ofgem IA'!$4:$4,$B$2,'Ofgem IA'!12:12)</f>
        <v>1874.0492543593271</v>
      </c>
      <c r="K12" s="15">
        <f>'Ofgem IA'!$T12</f>
        <v>1953.302677709692</v>
      </c>
      <c r="L12" s="15">
        <f t="shared" si="3"/>
        <v>3827.3519320690193</v>
      </c>
      <c r="N12" s="15">
        <f t="shared" si="4"/>
        <v>183.05427563472563</v>
      </c>
      <c r="O12" s="15">
        <f t="shared" si="0"/>
        <v>-409.36493438032244</v>
      </c>
      <c r="P12" s="15">
        <f t="shared" si="0"/>
        <v>-226.31065874559681</v>
      </c>
      <c r="Q12" s="27">
        <f t="shared" si="5"/>
        <v>9.7678476277458126E-2</v>
      </c>
      <c r="R12" s="27">
        <f t="shared" si="1"/>
        <v>-0.20957578108699237</v>
      </c>
      <c r="S12" s="27">
        <f t="shared" si="1"/>
        <v>-5.9129827296351099E-2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3180.3395114878203</v>
      </c>
      <c r="G13" s="15">
        <f>'Jun-20'!$T13</f>
        <v>2476.0612118519643</v>
      </c>
      <c r="H13" s="15">
        <f t="shared" si="2"/>
        <v>5656.4007233397842</v>
      </c>
      <c r="J13" s="15">
        <f>SUMIF('Ofgem IA'!$4:$4,$B$2,'Ofgem IA'!13:13)</f>
        <v>2843.678831600429</v>
      </c>
      <c r="K13" s="15">
        <f>'Ofgem IA'!$T13</f>
        <v>3125.4182668520543</v>
      </c>
      <c r="L13" s="15">
        <f t="shared" si="3"/>
        <v>5969.0970984524829</v>
      </c>
      <c r="N13" s="15">
        <f t="shared" si="4"/>
        <v>336.66067988739132</v>
      </c>
      <c r="O13" s="15">
        <f t="shared" si="0"/>
        <v>-649.35705500008999</v>
      </c>
      <c r="P13" s="15">
        <f t="shared" si="0"/>
        <v>-312.69637511269866</v>
      </c>
      <c r="Q13" s="27">
        <f t="shared" si="5"/>
        <v>0.11838913598337612</v>
      </c>
      <c r="R13" s="27">
        <f t="shared" si="1"/>
        <v>-0.20776644901807895</v>
      </c>
      <c r="S13" s="27">
        <f t="shared" si="1"/>
        <v>-5.238587510894515E-2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5372.1592276501724</v>
      </c>
      <c r="G14" s="20">
        <f>'Jun-20'!$T14</f>
        <v>5634.8464928936137</v>
      </c>
      <c r="H14" s="20">
        <f t="shared" si="2"/>
        <v>11007.005720543786</v>
      </c>
      <c r="J14" s="20">
        <f>SUMIF('Ofgem IA'!$4:$4,$B$2,'Ofgem IA'!14:14)</f>
        <v>4801.6959669928192</v>
      </c>
      <c r="K14" s="20">
        <f>'Ofgem IA'!$T14</f>
        <v>7214.6727669566544</v>
      </c>
      <c r="L14" s="20">
        <f t="shared" si="3"/>
        <v>12016.368733949474</v>
      </c>
      <c r="N14" s="20">
        <f t="shared" si="4"/>
        <v>570.4632606573532</v>
      </c>
      <c r="O14" s="20">
        <f t="shared" si="0"/>
        <v>-1579.8262740630407</v>
      </c>
      <c r="P14" s="20">
        <f t="shared" si="0"/>
        <v>-1009.3630134056875</v>
      </c>
      <c r="Q14" s="28">
        <f t="shared" si="5"/>
        <v>0.11880453585124007</v>
      </c>
      <c r="R14" s="28">
        <f t="shared" si="1"/>
        <v>-0.21897407201871671</v>
      </c>
      <c r="S14" s="28">
        <f t="shared" si="1"/>
        <v>-8.3999004670517935E-2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4698.2751567003006</v>
      </c>
      <c r="G15" s="10">
        <f>'Jun-20'!$T15</f>
        <v>3657.8875007357901</v>
      </c>
      <c r="H15" s="10">
        <f t="shared" si="2"/>
        <v>8356.1626574360907</v>
      </c>
      <c r="J15" s="10">
        <f>SUMIF('Ofgem IA'!$4:$4,$B$2,'Ofgem IA'!15:15)</f>
        <v>4183.3109585164721</v>
      </c>
      <c r="K15" s="10">
        <f>'Ofgem IA'!$T15</f>
        <v>4455.5245440277777</v>
      </c>
      <c r="L15" s="10">
        <f t="shared" si="3"/>
        <v>8638.8355025442506</v>
      </c>
      <c r="N15" s="10">
        <f t="shared" si="4"/>
        <v>514.96419818382856</v>
      </c>
      <c r="O15" s="10">
        <f t="shared" si="0"/>
        <v>-797.63704329198754</v>
      </c>
      <c r="P15" s="10">
        <f t="shared" si="0"/>
        <v>-282.67284510815989</v>
      </c>
      <c r="Q15" s="26">
        <f t="shared" si="5"/>
        <v>0.12309966992423875</v>
      </c>
      <c r="R15" s="26">
        <f t="shared" si="1"/>
        <v>-0.17902202881165741</v>
      </c>
      <c r="S15" s="26">
        <f t="shared" si="1"/>
        <v>-3.272117463342241E-2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15969.436324182614</v>
      </c>
      <c r="G16" s="15">
        <f>'Jun-20'!$T16</f>
        <v>12779.865128995616</v>
      </c>
      <c r="H16" s="15">
        <f t="shared" si="2"/>
        <v>28749.301453178232</v>
      </c>
      <c r="J16" s="15">
        <f>SUMIF('Ofgem IA'!$4:$4,$B$2,'Ofgem IA'!16:16)</f>
        <v>13695.704270285354</v>
      </c>
      <c r="K16" s="15">
        <f>'Ofgem IA'!$T16</f>
        <v>16164.080738362112</v>
      </c>
      <c r="L16" s="15">
        <f t="shared" si="3"/>
        <v>29859.785008647465</v>
      </c>
      <c r="N16" s="15">
        <f t="shared" si="4"/>
        <v>2273.7320538972599</v>
      </c>
      <c r="O16" s="15">
        <f t="shared" si="0"/>
        <v>-3384.2156093664962</v>
      </c>
      <c r="P16" s="15">
        <f t="shared" si="0"/>
        <v>-1110.4835554692327</v>
      </c>
      <c r="Q16" s="27">
        <f t="shared" si="5"/>
        <v>0.16601789941028611</v>
      </c>
      <c r="R16" s="27">
        <f t="shared" si="1"/>
        <v>-0.20936641335468947</v>
      </c>
      <c r="S16" s="27">
        <f t="shared" si="1"/>
        <v>-3.7189938077170817E-2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35277.458227958166</v>
      </c>
      <c r="G17" s="15">
        <f>'Jun-20'!$T17</f>
        <v>26066.994021942584</v>
      </c>
      <c r="H17" s="15">
        <f t="shared" si="2"/>
        <v>61344.452249900751</v>
      </c>
      <c r="J17" s="15">
        <f>SUMIF('Ofgem IA'!$4:$4,$B$2,'Ofgem IA'!17:17)</f>
        <v>27465.355690297074</v>
      </c>
      <c r="K17" s="15">
        <f>'Ofgem IA'!$T17</f>
        <v>29492.236572251302</v>
      </c>
      <c r="L17" s="15">
        <f t="shared" si="3"/>
        <v>56957.59226254838</v>
      </c>
      <c r="N17" s="15">
        <f t="shared" si="4"/>
        <v>7812.1025376610924</v>
      </c>
      <c r="O17" s="15">
        <f t="shared" si="0"/>
        <v>-3425.2425503087179</v>
      </c>
      <c r="P17" s="15">
        <f t="shared" si="0"/>
        <v>4386.8599873523708</v>
      </c>
      <c r="Q17" s="27">
        <f t="shared" si="5"/>
        <v>0.28443478488869312</v>
      </c>
      <c r="R17" s="27">
        <f t="shared" si="1"/>
        <v>-0.11614048130657764</v>
      </c>
      <c r="S17" s="27">
        <f t="shared" si="1"/>
        <v>7.7019758263849325E-2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107181.60850296123</v>
      </c>
      <c r="G18" s="20">
        <f>'Jun-20'!$T18</f>
        <v>68296.877049151823</v>
      </c>
      <c r="H18" s="20">
        <f t="shared" si="2"/>
        <v>175478.48555211304</v>
      </c>
      <c r="J18" s="20">
        <f>SUMIF('Ofgem IA'!$4:$4,$B$2,'Ofgem IA'!18:18)</f>
        <v>93257.700967474288</v>
      </c>
      <c r="K18" s="20">
        <f>'Ofgem IA'!$T18</f>
        <v>85090.958006795234</v>
      </c>
      <c r="L18" s="20">
        <f t="shared" si="3"/>
        <v>178348.65897426952</v>
      </c>
      <c r="N18" s="20">
        <f t="shared" si="4"/>
        <v>13923.907535486942</v>
      </c>
      <c r="O18" s="20">
        <f t="shared" si="0"/>
        <v>-16794.080957643411</v>
      </c>
      <c r="P18" s="20">
        <f t="shared" si="0"/>
        <v>-2870.1734221564839</v>
      </c>
      <c r="Q18" s="28">
        <f t="shared" si="5"/>
        <v>0.14930571299782758</v>
      </c>
      <c r="R18" s="28">
        <f t="shared" si="1"/>
        <v>-0.19736622258151404</v>
      </c>
      <c r="S18" s="28">
        <f t="shared" si="1"/>
        <v>-1.6093047397516824E-2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11763.232433442779</v>
      </c>
      <c r="G19" s="9">
        <f>'Jun-20'!$T19</f>
        <v>30397.815576037086</v>
      </c>
      <c r="H19" s="9">
        <f t="shared" si="2"/>
        <v>42161.04800947987</v>
      </c>
      <c r="J19" s="9">
        <f>SUMIF('Ofgem IA'!$4:$4,$B$2,'Ofgem IA'!19:19)</f>
        <v>3075.9864615023635</v>
      </c>
      <c r="K19" s="9">
        <f>'Ofgem IA'!$T19</f>
        <v>12291.564821344133</v>
      </c>
      <c r="L19" s="9">
        <f t="shared" si="3"/>
        <v>15367.551282846496</v>
      </c>
      <c r="N19" s="9">
        <f t="shared" si="4"/>
        <v>8687.245971940416</v>
      </c>
      <c r="O19" s="9">
        <f t="shared" si="0"/>
        <v>18106.250754692956</v>
      </c>
      <c r="P19" s="9">
        <f t="shared" si="0"/>
        <v>26793.496726633373</v>
      </c>
      <c r="Q19" s="8">
        <f t="shared" si="5"/>
        <v>2.824214631847703</v>
      </c>
      <c r="R19" s="8">
        <f t="shared" si="1"/>
        <v>1.4730631142465849</v>
      </c>
      <c r="S19" s="8">
        <f t="shared" si="1"/>
        <v>1.74351113157115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55022.585536915336</v>
      </c>
      <c r="G20" s="14">
        <f>'Jun-20'!$T20</f>
        <v>156057.11945926221</v>
      </c>
      <c r="H20" s="14">
        <f t="shared" si="2"/>
        <v>211079.70499617755</v>
      </c>
      <c r="J20" s="14">
        <f>SUMIF('Ofgem IA'!$4:$4,$B$2,'Ofgem IA'!20:20)</f>
        <v>19986.049068661123</v>
      </c>
      <c r="K20" s="14">
        <f>'Ofgem IA'!$T20</f>
        <v>127330.76935408903</v>
      </c>
      <c r="L20" s="14">
        <f t="shared" si="3"/>
        <v>147316.81842275016</v>
      </c>
      <c r="N20" s="14">
        <f t="shared" si="4"/>
        <v>35036.536468254213</v>
      </c>
      <c r="O20" s="14">
        <f t="shared" si="0"/>
        <v>28726.350105173173</v>
      </c>
      <c r="P20" s="14">
        <f t="shared" si="0"/>
        <v>63762.886573427386</v>
      </c>
      <c r="Q20" s="13">
        <f t="shared" si="5"/>
        <v>1.7530496571827605</v>
      </c>
      <c r="R20" s="13">
        <f t="shared" si="1"/>
        <v>0.22560415091256708</v>
      </c>
      <c r="S20" s="13">
        <f t="shared" si="1"/>
        <v>0.43282828977781174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102219.77244892344</v>
      </c>
      <c r="G21" s="14">
        <f>'Jun-20'!$T21</f>
        <v>328651.47185257921</v>
      </c>
      <c r="H21" s="14">
        <f t="shared" si="2"/>
        <v>430871.24430150265</v>
      </c>
      <c r="J21" s="14">
        <f>SUMIF('Ofgem IA'!$4:$4,$B$2,'Ofgem IA'!21:21)</f>
        <v>63747.967959289483</v>
      </c>
      <c r="K21" s="14">
        <f>'Ofgem IA'!$T21</f>
        <v>342164.84126319754</v>
      </c>
      <c r="L21" s="14">
        <f t="shared" si="3"/>
        <v>405912.80922248703</v>
      </c>
      <c r="N21" s="14">
        <f t="shared" si="4"/>
        <v>38471.804489633956</v>
      </c>
      <c r="O21" s="14">
        <f t="shared" si="0"/>
        <v>-13513.369410618325</v>
      </c>
      <c r="P21" s="14">
        <f t="shared" si="0"/>
        <v>24958.435079015617</v>
      </c>
      <c r="Q21" s="13">
        <f t="shared" si="5"/>
        <v>0.6034985227168761</v>
      </c>
      <c r="R21" s="13">
        <f t="shared" si="1"/>
        <v>-3.9493740387615307E-2</v>
      </c>
      <c r="S21" s="13">
        <f t="shared" si="1"/>
        <v>6.1487182744547279E-2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643838.86517231108</v>
      </c>
      <c r="G22" s="19">
        <f>'Jun-20'!$T22</f>
        <v>817126.37524161336</v>
      </c>
      <c r="H22" s="19">
        <f t="shared" si="2"/>
        <v>1460965.2404139244</v>
      </c>
      <c r="J22" s="19">
        <f>SUMIF('Ofgem IA'!$4:$4,$B$2,'Ofgem IA'!22:22)</f>
        <v>309518.42612467852</v>
      </c>
      <c r="K22" s="19">
        <f>'Ofgem IA'!$T22</f>
        <v>894403.72155592882</v>
      </c>
      <c r="L22" s="19">
        <f t="shared" si="3"/>
        <v>1203922.1476806074</v>
      </c>
      <c r="N22" s="19">
        <f t="shared" si="4"/>
        <v>334320.43904763256</v>
      </c>
      <c r="O22" s="19">
        <f t="shared" si="0"/>
        <v>-77277.346314315451</v>
      </c>
      <c r="P22" s="19">
        <f t="shared" si="0"/>
        <v>257043.09273331705</v>
      </c>
      <c r="Q22" s="18">
        <f t="shared" si="5"/>
        <v>1.0801309738922085</v>
      </c>
      <c r="R22" s="18">
        <f t="shared" si="1"/>
        <v>-8.6400966869728243E-2</v>
      </c>
      <c r="S22" s="18">
        <f t="shared" si="1"/>
        <v>0.21350474632310601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31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38.142247811517905</v>
      </c>
      <c r="G6" s="5">
        <f>'Jun-20'!$T6</f>
        <v>27.039621319934401</v>
      </c>
      <c r="H6" s="5">
        <f>SUM(F6:G6)</f>
        <v>65.181869131452302</v>
      </c>
      <c r="J6" s="5">
        <f>SUMIF('Ofgem IA'!$4:$4,$B$2,'Ofgem IA'!6:6)</f>
        <v>43.261176672899822</v>
      </c>
      <c r="K6" s="5">
        <f>'Ofgem IA'!$T6</f>
        <v>34.043920274628242</v>
      </c>
      <c r="L6" s="5">
        <f>SUM(J6:K6)</f>
        <v>77.305096947528057</v>
      </c>
      <c r="N6" s="5">
        <f>F6-J6</f>
        <v>-5.1189288613819173</v>
      </c>
      <c r="O6" s="5">
        <f t="shared" ref="O6:P23" si="0">G6-K6</f>
        <v>-7.0042989546938408</v>
      </c>
      <c r="P6" s="5">
        <f t="shared" si="0"/>
        <v>-12.123227816075755</v>
      </c>
      <c r="Q6" s="25">
        <f>IFERROR(N6/J6,0)</f>
        <v>-0.1183261588117777</v>
      </c>
      <c r="R6" s="25">
        <f t="shared" ref="R6:S23" si="1">IFERROR(O6/K6,0)</f>
        <v>-0.20574301955212551</v>
      </c>
      <c r="S6" s="25">
        <f t="shared" si="1"/>
        <v>-0.15682313708634982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20.158901899733291</v>
      </c>
      <c r="G7" s="10">
        <f>'Jun-20'!$T7</f>
        <v>12.035246935601696</v>
      </c>
      <c r="H7" s="10">
        <f t="shared" ref="H7:H23" si="2">SUM(F7:G7)</f>
        <v>32.194148835334985</v>
      </c>
      <c r="J7" s="10">
        <f>SUMIF('Ofgem IA'!$4:$4,$B$2,'Ofgem IA'!7:7)</f>
        <v>24.528580156198785</v>
      </c>
      <c r="K7" s="10">
        <f>'Ofgem IA'!$T7</f>
        <v>18.132474496361727</v>
      </c>
      <c r="L7" s="10">
        <f t="shared" ref="L7:L23" si="3">SUM(J7:K7)</f>
        <v>42.661054652560509</v>
      </c>
      <c r="N7" s="10">
        <f t="shared" ref="N7:N23" si="4">F7-J7</f>
        <v>-4.3696782564654946</v>
      </c>
      <c r="O7" s="10">
        <f t="shared" si="0"/>
        <v>-6.0972275607600306</v>
      </c>
      <c r="P7" s="10">
        <f t="shared" si="0"/>
        <v>-10.466905817225523</v>
      </c>
      <c r="Q7" s="26">
        <f t="shared" ref="Q7:Q23" si="5">IFERROR(N7/J7,0)</f>
        <v>-0.17814640018457012</v>
      </c>
      <c r="R7" s="26">
        <f t="shared" si="1"/>
        <v>-0.33626009301617582</v>
      </c>
      <c r="S7" s="26">
        <f t="shared" si="1"/>
        <v>-0.24535037641403695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99.072706469776392</v>
      </c>
      <c r="G8" s="15">
        <f>'Jun-20'!$T8</f>
        <v>64.955342739520077</v>
      </c>
      <c r="H8" s="15">
        <f t="shared" si="2"/>
        <v>164.02804920929646</v>
      </c>
      <c r="J8" s="15">
        <f>SUMIF('Ofgem IA'!$4:$4,$B$2,'Ofgem IA'!8:8)</f>
        <v>120.53946401936489</v>
      </c>
      <c r="K8" s="15">
        <f>'Ofgem IA'!$T8</f>
        <v>89.107430728471613</v>
      </c>
      <c r="L8" s="15">
        <f t="shared" si="3"/>
        <v>209.64689474783648</v>
      </c>
      <c r="N8" s="15">
        <f t="shared" si="4"/>
        <v>-21.466757549588493</v>
      </c>
      <c r="O8" s="15">
        <f t="shared" si="0"/>
        <v>-24.152087988951536</v>
      </c>
      <c r="P8" s="15">
        <f t="shared" si="0"/>
        <v>-45.618845538540029</v>
      </c>
      <c r="Q8" s="27">
        <f t="shared" si="5"/>
        <v>-0.17808904099772518</v>
      </c>
      <c r="R8" s="27">
        <f t="shared" si="1"/>
        <v>-0.27104460078697407</v>
      </c>
      <c r="S8" s="27">
        <f t="shared" si="1"/>
        <v>-0.21759847954538236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240.76749639091105</v>
      </c>
      <c r="G9" s="15">
        <f>'Jun-20'!$T9</f>
        <v>155.85277092681176</v>
      </c>
      <c r="H9" s="15">
        <f t="shared" si="2"/>
        <v>396.62026731772278</v>
      </c>
      <c r="J9" s="15">
        <f>SUMIF('Ofgem IA'!$4:$4,$B$2,'Ofgem IA'!9:9)</f>
        <v>280.51863285541998</v>
      </c>
      <c r="K9" s="15">
        <f>'Ofgem IA'!$T9</f>
        <v>207.37021562659504</v>
      </c>
      <c r="L9" s="15">
        <f t="shared" si="3"/>
        <v>487.88884848201502</v>
      </c>
      <c r="N9" s="15">
        <f t="shared" si="4"/>
        <v>-39.751136464508932</v>
      </c>
      <c r="O9" s="15">
        <f t="shared" si="0"/>
        <v>-51.517444699783283</v>
      </c>
      <c r="P9" s="15">
        <f t="shared" si="0"/>
        <v>-91.268581164292243</v>
      </c>
      <c r="Q9" s="27">
        <f t="shared" si="5"/>
        <v>-0.14170586837629701</v>
      </c>
      <c r="R9" s="27">
        <f t="shared" si="1"/>
        <v>-0.24843222805221513</v>
      </c>
      <c r="S9" s="27">
        <f t="shared" si="1"/>
        <v>-0.18706838954868357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723.05092963779316</v>
      </c>
      <c r="G10" s="20">
        <f>'Jun-20'!$T10</f>
        <v>488.47810836381632</v>
      </c>
      <c r="H10" s="20">
        <f t="shared" si="2"/>
        <v>1211.5290380016095</v>
      </c>
      <c r="J10" s="20">
        <f>SUMIF('Ofgem IA'!$4:$4,$B$2,'Ofgem IA'!10:10)</f>
        <v>796.62998112357593</v>
      </c>
      <c r="K10" s="20">
        <f>'Ofgem IA'!$T10</f>
        <v>588.89967229146373</v>
      </c>
      <c r="L10" s="20">
        <f t="shared" si="3"/>
        <v>1385.5296534150398</v>
      </c>
      <c r="N10" s="20">
        <f t="shared" si="4"/>
        <v>-73.57905148578277</v>
      </c>
      <c r="O10" s="20">
        <f t="shared" si="0"/>
        <v>-100.42156392764741</v>
      </c>
      <c r="P10" s="20">
        <f t="shared" si="0"/>
        <v>-174.0006154134303</v>
      </c>
      <c r="Q10" s="28">
        <f t="shared" si="5"/>
        <v>-9.2362895232747891E-2</v>
      </c>
      <c r="R10" s="28">
        <f t="shared" si="1"/>
        <v>-0.17052406148724403</v>
      </c>
      <c r="S10" s="28">
        <f t="shared" si="1"/>
        <v>-0.12558418723450293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1160.3518557097286</v>
      </c>
      <c r="G11" s="21">
        <f>'Jun-20'!$T11</f>
        <v>847.7899409746932</v>
      </c>
      <c r="H11" s="21">
        <f t="shared" si="2"/>
        <v>2008.1417966844219</v>
      </c>
      <c r="J11" s="21">
        <f>SUMIF('Ofgem IA'!$4:$4,$B$2,'Ofgem IA'!11:11)</f>
        <v>1325.6332219114638</v>
      </c>
      <c r="K11" s="21">
        <f>'Ofgem IA'!$T11</f>
        <v>1087.7072347918697</v>
      </c>
      <c r="L11" s="21">
        <f t="shared" si="3"/>
        <v>2413.3404567033335</v>
      </c>
      <c r="N11" s="21">
        <f t="shared" si="4"/>
        <v>-165.28136620173518</v>
      </c>
      <c r="O11" s="21">
        <f t="shared" si="0"/>
        <v>-239.91729381717653</v>
      </c>
      <c r="P11" s="21">
        <f t="shared" si="0"/>
        <v>-405.1986600189116</v>
      </c>
      <c r="Q11" s="29">
        <f t="shared" si="5"/>
        <v>-0.12468106823953298</v>
      </c>
      <c r="R11" s="29">
        <f t="shared" si="1"/>
        <v>-0.2205715712308231</v>
      </c>
      <c r="S11" s="29">
        <f t="shared" si="1"/>
        <v>-0.16789950166103801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2392.1795643375444</v>
      </c>
      <c r="G12" s="15">
        <f>'Jun-20'!$T12</f>
        <v>1543.9377433293696</v>
      </c>
      <c r="H12" s="15">
        <f t="shared" si="2"/>
        <v>3936.1173076669138</v>
      </c>
      <c r="J12" s="15">
        <f>SUMIF('Ofgem IA'!$4:$4,$B$2,'Ofgem IA'!12:12)</f>
        <v>2787.5463075518569</v>
      </c>
      <c r="K12" s="15">
        <f>'Ofgem IA'!$T12</f>
        <v>1953.302677709692</v>
      </c>
      <c r="L12" s="15">
        <f t="shared" si="3"/>
        <v>4740.8489852615494</v>
      </c>
      <c r="N12" s="15">
        <f t="shared" si="4"/>
        <v>-395.36674321431246</v>
      </c>
      <c r="O12" s="15">
        <f t="shared" si="0"/>
        <v>-409.36493438032244</v>
      </c>
      <c r="P12" s="15">
        <f t="shared" si="0"/>
        <v>-804.73167759463558</v>
      </c>
      <c r="Q12" s="27">
        <f t="shared" si="5"/>
        <v>-0.14183324673143835</v>
      </c>
      <c r="R12" s="27">
        <f t="shared" si="1"/>
        <v>-0.20957578108699237</v>
      </c>
      <c r="S12" s="27">
        <f t="shared" si="1"/>
        <v>-0.16974421250210717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3773.183515064783</v>
      </c>
      <c r="G13" s="15">
        <f>'Jun-20'!$T13</f>
        <v>2476.0612118519643</v>
      </c>
      <c r="H13" s="15">
        <f t="shared" si="2"/>
        <v>6249.2447269167478</v>
      </c>
      <c r="J13" s="15">
        <f>SUMIF('Ofgem IA'!$4:$4,$B$2,'Ofgem IA'!13:13)</f>
        <v>4218.5995567916498</v>
      </c>
      <c r="K13" s="15">
        <f>'Ofgem IA'!$T13</f>
        <v>3125.4182668520543</v>
      </c>
      <c r="L13" s="15">
        <f t="shared" si="3"/>
        <v>7344.0178236437041</v>
      </c>
      <c r="N13" s="15">
        <f t="shared" si="4"/>
        <v>-445.41604172686675</v>
      </c>
      <c r="O13" s="15">
        <f t="shared" si="0"/>
        <v>-649.35705500008999</v>
      </c>
      <c r="P13" s="15">
        <f t="shared" si="0"/>
        <v>-1094.7730967269563</v>
      </c>
      <c r="Q13" s="27">
        <f t="shared" si="5"/>
        <v>-0.10558386396494499</v>
      </c>
      <c r="R13" s="27">
        <f t="shared" si="1"/>
        <v>-0.20776644901807895</v>
      </c>
      <c r="S13" s="27">
        <f t="shared" si="1"/>
        <v>-0.14907004898631757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9003.6501481856612</v>
      </c>
      <c r="G14" s="20">
        <f>'Jun-20'!$T14</f>
        <v>5634.8464928936137</v>
      </c>
      <c r="H14" s="20">
        <f t="shared" si="2"/>
        <v>14638.496641079275</v>
      </c>
      <c r="J14" s="20">
        <f>SUMIF('Ofgem IA'!$4:$4,$B$2,'Ofgem IA'!14:14)</f>
        <v>10650.15104072296</v>
      </c>
      <c r="K14" s="20">
        <f>'Ofgem IA'!$T14</f>
        <v>7214.6727669566544</v>
      </c>
      <c r="L14" s="20">
        <f t="shared" si="3"/>
        <v>17864.823807679615</v>
      </c>
      <c r="N14" s="20">
        <f t="shared" si="4"/>
        <v>-1646.5008925372986</v>
      </c>
      <c r="O14" s="20">
        <f t="shared" si="0"/>
        <v>-1579.8262740630407</v>
      </c>
      <c r="P14" s="20">
        <f t="shared" si="0"/>
        <v>-3226.3271666003402</v>
      </c>
      <c r="Q14" s="28">
        <f t="shared" si="5"/>
        <v>-0.15459883021767265</v>
      </c>
      <c r="R14" s="28">
        <f t="shared" si="1"/>
        <v>-0.21897407201871671</v>
      </c>
      <c r="S14" s="28">
        <f t="shared" si="1"/>
        <v>-0.18059664071321138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3691.9107418257004</v>
      </c>
      <c r="G15" s="10">
        <f>'Jun-20'!$T15</f>
        <v>3657.8875007357901</v>
      </c>
      <c r="H15" s="10">
        <f t="shared" si="2"/>
        <v>7349.79824256149</v>
      </c>
      <c r="J15" s="10">
        <f>SUMIF('Ofgem IA'!$4:$4,$B$2,'Ofgem IA'!15:15)</f>
        <v>3634.6217960636495</v>
      </c>
      <c r="K15" s="10">
        <f>'Ofgem IA'!$T15</f>
        <v>4455.5245440277777</v>
      </c>
      <c r="L15" s="10">
        <f t="shared" si="3"/>
        <v>8090.1463400914272</v>
      </c>
      <c r="N15" s="10">
        <f t="shared" si="4"/>
        <v>57.288945762050844</v>
      </c>
      <c r="O15" s="10">
        <f t="shared" si="0"/>
        <v>-797.63704329198754</v>
      </c>
      <c r="P15" s="10">
        <f t="shared" si="0"/>
        <v>-740.34809752993715</v>
      </c>
      <c r="Q15" s="26">
        <f t="shared" si="5"/>
        <v>1.5762010183314159E-2</v>
      </c>
      <c r="R15" s="26">
        <f t="shared" si="1"/>
        <v>-0.17902202881165741</v>
      </c>
      <c r="S15" s="26">
        <f t="shared" si="1"/>
        <v>-9.1512324549814075E-2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20396.778154841388</v>
      </c>
      <c r="G16" s="15">
        <f>'Jun-20'!$T16</f>
        <v>12779.865128995616</v>
      </c>
      <c r="H16" s="15">
        <f t="shared" si="2"/>
        <v>33176.643283837002</v>
      </c>
      <c r="J16" s="15">
        <f>SUMIF('Ofgem IA'!$4:$4,$B$2,'Ofgem IA'!16:16)</f>
        <v>20580.995074313982</v>
      </c>
      <c r="K16" s="15">
        <f>'Ofgem IA'!$T16</f>
        <v>16164.080738362112</v>
      </c>
      <c r="L16" s="15">
        <f t="shared" si="3"/>
        <v>36745.075812676092</v>
      </c>
      <c r="N16" s="15">
        <f t="shared" si="4"/>
        <v>-184.21691947259387</v>
      </c>
      <c r="O16" s="15">
        <f t="shared" si="0"/>
        <v>-3384.2156093664962</v>
      </c>
      <c r="P16" s="15">
        <f t="shared" si="0"/>
        <v>-3568.4325288390901</v>
      </c>
      <c r="Q16" s="27">
        <f t="shared" si="5"/>
        <v>-8.9508266635030184E-3</v>
      </c>
      <c r="R16" s="27">
        <f t="shared" si="1"/>
        <v>-0.20936641335468947</v>
      </c>
      <c r="S16" s="27">
        <f t="shared" si="1"/>
        <v>-9.7113217211218114E-2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39971.681428214157</v>
      </c>
      <c r="G17" s="15">
        <f>'Jun-20'!$T17</f>
        <v>26066.994021942584</v>
      </c>
      <c r="H17" s="15">
        <f t="shared" si="2"/>
        <v>66038.675450156734</v>
      </c>
      <c r="J17" s="15">
        <f>SUMIF('Ofgem IA'!$4:$4,$B$2,'Ofgem IA'!17:17)</f>
        <v>40833.659701227989</v>
      </c>
      <c r="K17" s="15">
        <f>'Ofgem IA'!$T17</f>
        <v>29492.236572251302</v>
      </c>
      <c r="L17" s="15">
        <f t="shared" si="3"/>
        <v>70325.896273479288</v>
      </c>
      <c r="N17" s="15">
        <f t="shared" si="4"/>
        <v>-861.97827301383222</v>
      </c>
      <c r="O17" s="15">
        <f t="shared" si="0"/>
        <v>-3425.2425503087179</v>
      </c>
      <c r="P17" s="15">
        <f t="shared" si="0"/>
        <v>-4287.2208233225538</v>
      </c>
      <c r="Q17" s="27">
        <f t="shared" si="5"/>
        <v>-2.1109503270604717E-2</v>
      </c>
      <c r="R17" s="27">
        <f t="shared" si="1"/>
        <v>-0.11614048130657764</v>
      </c>
      <c r="S17" s="27">
        <f t="shared" si="1"/>
        <v>-6.0962192456824965E-2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91668.631003554823</v>
      </c>
      <c r="G18" s="20">
        <f>'Jun-20'!$T18</f>
        <v>68296.877049151823</v>
      </c>
      <c r="H18" s="20">
        <f t="shared" si="2"/>
        <v>159965.50805270666</v>
      </c>
      <c r="J18" s="20">
        <f>SUMIF('Ofgem IA'!$4:$4,$B$2,'Ofgem IA'!18:18)</f>
        <v>102557.80468441111</v>
      </c>
      <c r="K18" s="20">
        <f>'Ofgem IA'!$T18</f>
        <v>85090.958006795234</v>
      </c>
      <c r="L18" s="20">
        <f t="shared" si="3"/>
        <v>187648.76269120636</v>
      </c>
      <c r="N18" s="20">
        <f t="shared" si="4"/>
        <v>-10889.173680856286</v>
      </c>
      <c r="O18" s="20">
        <f t="shared" si="0"/>
        <v>-16794.080957643411</v>
      </c>
      <c r="P18" s="20">
        <f t="shared" si="0"/>
        <v>-27683.254638499697</v>
      </c>
      <c r="Q18" s="28">
        <f t="shared" si="5"/>
        <v>-0.10617596305190267</v>
      </c>
      <c r="R18" s="28">
        <f t="shared" si="1"/>
        <v>-0.19736622258151404</v>
      </c>
      <c r="S18" s="28">
        <f t="shared" si="1"/>
        <v>-0.14752697668492007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14998.148107381197</v>
      </c>
      <c r="G19" s="9">
        <f>'Jun-20'!$T19</f>
        <v>30397.815576037086</v>
      </c>
      <c r="H19" s="9">
        <f t="shared" si="2"/>
        <v>45395.963683418282</v>
      </c>
      <c r="J19" s="9">
        <f>SUMIF('Ofgem IA'!$4:$4,$B$2,'Ofgem IA'!19:19)</f>
        <v>1943.2264536275138</v>
      </c>
      <c r="K19" s="9">
        <f>'Ofgem IA'!$T19</f>
        <v>12291.564821344133</v>
      </c>
      <c r="L19" s="9">
        <f t="shared" si="3"/>
        <v>14234.791274971647</v>
      </c>
      <c r="N19" s="9">
        <f t="shared" si="4"/>
        <v>13054.921653753683</v>
      </c>
      <c r="O19" s="9">
        <f t="shared" si="0"/>
        <v>18106.250754692956</v>
      </c>
      <c r="P19" s="9">
        <f t="shared" si="0"/>
        <v>31161.172408446633</v>
      </c>
      <c r="Q19" s="8">
        <f t="shared" si="5"/>
        <v>6.7181679363120219</v>
      </c>
      <c r="R19" s="8">
        <f t="shared" si="1"/>
        <v>1.4730631142465849</v>
      </c>
      <c r="S19" s="8">
        <f t="shared" si="1"/>
        <v>2.1890853056086486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51584.177807216118</v>
      </c>
      <c r="G20" s="14">
        <f>'Jun-20'!$T20</f>
        <v>156057.11945926221</v>
      </c>
      <c r="H20" s="14">
        <f t="shared" si="2"/>
        <v>207641.29726647833</v>
      </c>
      <c r="J20" s="14">
        <f>SUMIF('Ofgem IA'!$4:$4,$B$2,'Ofgem IA'!20:20)</f>
        <v>52243.627339519393</v>
      </c>
      <c r="K20" s="14">
        <f>'Ofgem IA'!$T20</f>
        <v>127330.76935408903</v>
      </c>
      <c r="L20" s="14">
        <f t="shared" si="3"/>
        <v>179574.39669360843</v>
      </c>
      <c r="N20" s="14">
        <f t="shared" si="4"/>
        <v>-659.44953230327519</v>
      </c>
      <c r="O20" s="14">
        <f t="shared" si="0"/>
        <v>28726.350105173173</v>
      </c>
      <c r="P20" s="14">
        <f t="shared" si="0"/>
        <v>28066.900572869898</v>
      </c>
      <c r="Q20" s="13">
        <f t="shared" si="5"/>
        <v>-1.2622583191202697E-2</v>
      </c>
      <c r="R20" s="13">
        <f t="shared" si="1"/>
        <v>0.22560415091256708</v>
      </c>
      <c r="S20" s="13">
        <f t="shared" si="1"/>
        <v>0.15629678333686908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127492.51076565588</v>
      </c>
      <c r="G21" s="14">
        <f>'Jun-20'!$T21</f>
        <v>328651.47185257921</v>
      </c>
      <c r="H21" s="14">
        <f t="shared" si="2"/>
        <v>456143.98261823511</v>
      </c>
      <c r="J21" s="14">
        <f>SUMIF('Ofgem IA'!$4:$4,$B$2,'Ofgem IA'!21:21)</f>
        <v>169287.54005335597</v>
      </c>
      <c r="K21" s="14">
        <f>'Ofgem IA'!$T21</f>
        <v>342164.84126319754</v>
      </c>
      <c r="L21" s="14">
        <f t="shared" si="3"/>
        <v>511452.38131655351</v>
      </c>
      <c r="N21" s="14">
        <f t="shared" si="4"/>
        <v>-41795.02928770009</v>
      </c>
      <c r="O21" s="14">
        <f t="shared" si="0"/>
        <v>-13513.369410618325</v>
      </c>
      <c r="P21" s="14">
        <f t="shared" si="0"/>
        <v>-55308.3986983184</v>
      </c>
      <c r="Q21" s="13">
        <f t="shared" si="5"/>
        <v>-0.24688780565023954</v>
      </c>
      <c r="R21" s="13">
        <f t="shared" si="1"/>
        <v>-3.9493740387615307E-2</v>
      </c>
      <c r="S21" s="13">
        <f t="shared" si="1"/>
        <v>-0.1081398791339019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394231.87305512029</v>
      </c>
      <c r="G22" s="19">
        <f>'Jun-20'!$T22</f>
        <v>817126.37524161336</v>
      </c>
      <c r="H22" s="19">
        <f t="shared" si="2"/>
        <v>1211358.2482967337</v>
      </c>
      <c r="J22" s="19">
        <f>SUMIF('Ofgem IA'!$4:$4,$B$2,'Ofgem IA'!22:22)</f>
        <v>544564.18409871357</v>
      </c>
      <c r="K22" s="19">
        <f>'Ofgem IA'!$T22</f>
        <v>894403.72155592882</v>
      </c>
      <c r="L22" s="19">
        <f t="shared" si="3"/>
        <v>1438967.9056546423</v>
      </c>
      <c r="N22" s="19">
        <f t="shared" si="4"/>
        <v>-150332.31104359328</v>
      </c>
      <c r="O22" s="19">
        <f t="shared" si="0"/>
        <v>-77277.346314315451</v>
      </c>
      <c r="P22" s="19">
        <f t="shared" si="0"/>
        <v>-227609.65735790855</v>
      </c>
      <c r="Q22" s="18">
        <f t="shared" si="5"/>
        <v>-0.27605985746639267</v>
      </c>
      <c r="R22" s="18">
        <f t="shared" si="1"/>
        <v>-8.6400966869728243E-2</v>
      </c>
      <c r="S22" s="18">
        <f t="shared" si="1"/>
        <v>-0.15817563162005346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32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48.032228341136658</v>
      </c>
      <c r="G6" s="5">
        <f>'Jun-20'!$T6</f>
        <v>27.039621319934401</v>
      </c>
      <c r="H6" s="5">
        <f>SUM(F6:G6)</f>
        <v>75.071849661071056</v>
      </c>
      <c r="J6" s="5">
        <f>SUMIF('Ofgem IA'!$4:$4,$B$2,'Ofgem IA'!6:6)</f>
        <v>49.16020986037293</v>
      </c>
      <c r="K6" s="5">
        <f>'Ofgem IA'!$T6</f>
        <v>34.043920274628242</v>
      </c>
      <c r="L6" s="5">
        <f>SUM(J6:K6)</f>
        <v>83.204130135001179</v>
      </c>
      <c r="N6" s="5">
        <f>F6-J6</f>
        <v>-1.1279815192362719</v>
      </c>
      <c r="O6" s="5">
        <f t="shared" ref="O6:P23" si="0">G6-K6</f>
        <v>-7.0042989546938408</v>
      </c>
      <c r="P6" s="5">
        <f t="shared" si="0"/>
        <v>-8.1322804739301233</v>
      </c>
      <c r="Q6" s="25">
        <f>IFERROR(N6/J6,0)</f>
        <v>-2.2945010251990715E-2</v>
      </c>
      <c r="R6" s="25">
        <f t="shared" ref="R6:S23" si="1">IFERROR(O6/K6,0)</f>
        <v>-0.20574301955212551</v>
      </c>
      <c r="S6" s="25">
        <f t="shared" si="1"/>
        <v>-9.773890383488483E-2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20.424846426524248</v>
      </c>
      <c r="G7" s="10">
        <f>'Jun-20'!$T7</f>
        <v>12.035246935601696</v>
      </c>
      <c r="H7" s="10">
        <f t="shared" ref="H7:H23" si="2">SUM(F7:G7)</f>
        <v>32.460093362125946</v>
      </c>
      <c r="J7" s="10">
        <f>SUMIF('Ofgem IA'!$4:$4,$B$2,'Ofgem IA'!7:7)</f>
        <v>23.163708818150887</v>
      </c>
      <c r="K7" s="10">
        <f>'Ofgem IA'!$T7</f>
        <v>18.132474496361727</v>
      </c>
      <c r="L7" s="10">
        <f t="shared" ref="L7:L23" si="3">SUM(J7:K7)</f>
        <v>41.296183314512618</v>
      </c>
      <c r="N7" s="10">
        <f t="shared" ref="N7:N23" si="4">F7-J7</f>
        <v>-2.7388623916266397</v>
      </c>
      <c r="O7" s="10">
        <f t="shared" si="0"/>
        <v>-6.0972275607600306</v>
      </c>
      <c r="P7" s="10">
        <f t="shared" si="0"/>
        <v>-8.8360899523866721</v>
      </c>
      <c r="Q7" s="26">
        <f t="shared" ref="Q7:Q23" si="5">IFERROR(N7/J7,0)</f>
        <v>-0.11823937233576733</v>
      </c>
      <c r="R7" s="26">
        <f t="shared" si="1"/>
        <v>-0.33626009301617582</v>
      </c>
      <c r="S7" s="26">
        <f t="shared" si="1"/>
        <v>-0.21396868289475618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107.91803228688734</v>
      </c>
      <c r="G8" s="15">
        <f>'Jun-20'!$T8</f>
        <v>64.955342739520077</v>
      </c>
      <c r="H8" s="15">
        <f t="shared" si="2"/>
        <v>172.87337502640742</v>
      </c>
      <c r="J8" s="15">
        <f>SUMIF('Ofgem IA'!$4:$4,$B$2,'Ofgem IA'!8:8)</f>
        <v>113.83215122359717</v>
      </c>
      <c r="K8" s="15">
        <f>'Ofgem IA'!$T8</f>
        <v>89.107430728471613</v>
      </c>
      <c r="L8" s="15">
        <f t="shared" si="3"/>
        <v>202.93958195206878</v>
      </c>
      <c r="N8" s="15">
        <f t="shared" si="4"/>
        <v>-5.9141189367098264</v>
      </c>
      <c r="O8" s="15">
        <f t="shared" si="0"/>
        <v>-24.152087988951536</v>
      </c>
      <c r="P8" s="15">
        <f t="shared" si="0"/>
        <v>-30.066206925661362</v>
      </c>
      <c r="Q8" s="27">
        <f t="shared" si="5"/>
        <v>-5.1954732236351185E-2</v>
      </c>
      <c r="R8" s="27">
        <f t="shared" si="1"/>
        <v>-0.27104460078697407</v>
      </c>
      <c r="S8" s="27">
        <f t="shared" si="1"/>
        <v>-0.14815348803055353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259.50404641427076</v>
      </c>
      <c r="G9" s="15">
        <f>'Jun-20'!$T9</f>
        <v>155.85277092681176</v>
      </c>
      <c r="H9" s="15">
        <f t="shared" si="2"/>
        <v>415.35681734108255</v>
      </c>
      <c r="J9" s="15">
        <f>SUMIF('Ofgem IA'!$4:$4,$B$2,'Ofgem IA'!9:9)</f>
        <v>264.90941946701338</v>
      </c>
      <c r="K9" s="15">
        <f>'Ofgem IA'!$T9</f>
        <v>207.37021562659504</v>
      </c>
      <c r="L9" s="15">
        <f t="shared" si="3"/>
        <v>472.27963509360842</v>
      </c>
      <c r="N9" s="15">
        <f t="shared" si="4"/>
        <v>-5.4053730527426183</v>
      </c>
      <c r="O9" s="15">
        <f t="shared" si="0"/>
        <v>-51.517444699783283</v>
      </c>
      <c r="P9" s="15">
        <f t="shared" si="0"/>
        <v>-56.922817752525873</v>
      </c>
      <c r="Q9" s="27">
        <f t="shared" si="5"/>
        <v>-2.0404608728591084E-2</v>
      </c>
      <c r="R9" s="27">
        <f t="shared" si="1"/>
        <v>-0.24843222805221513</v>
      </c>
      <c r="S9" s="27">
        <f t="shared" si="1"/>
        <v>-0.12052778380173741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804.42151985307544</v>
      </c>
      <c r="G10" s="20">
        <f>'Jun-20'!$T10</f>
        <v>488.47810836381632</v>
      </c>
      <c r="H10" s="20">
        <f t="shared" si="2"/>
        <v>1292.8996282168919</v>
      </c>
      <c r="J10" s="20">
        <f>SUMIF('Ofgem IA'!$4:$4,$B$2,'Ofgem IA'!10:10)</f>
        <v>752.30220424691765</v>
      </c>
      <c r="K10" s="20">
        <f>'Ofgem IA'!$T10</f>
        <v>588.89967229146373</v>
      </c>
      <c r="L10" s="20">
        <f t="shared" si="3"/>
        <v>1341.2018765383814</v>
      </c>
      <c r="N10" s="20">
        <f t="shared" si="4"/>
        <v>52.119315606157784</v>
      </c>
      <c r="O10" s="20">
        <f t="shared" si="0"/>
        <v>-100.42156392764741</v>
      </c>
      <c r="P10" s="20">
        <f t="shared" si="0"/>
        <v>-48.302248321489515</v>
      </c>
      <c r="Q10" s="28">
        <f t="shared" si="5"/>
        <v>6.9279759266864235E-2</v>
      </c>
      <c r="R10" s="28">
        <f t="shared" si="1"/>
        <v>-0.17052406148724403</v>
      </c>
      <c r="S10" s="28">
        <f t="shared" si="1"/>
        <v>-3.6014152057523792E-2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1330.2861570591342</v>
      </c>
      <c r="G11" s="21">
        <f>'Jun-20'!$T11</f>
        <v>847.7899409746932</v>
      </c>
      <c r="H11" s="21">
        <f t="shared" si="2"/>
        <v>2178.0760980338273</v>
      </c>
      <c r="J11" s="21">
        <f>SUMIF('Ofgem IA'!$4:$4,$B$2,'Ofgem IA'!11:11)</f>
        <v>1270.2291741401777</v>
      </c>
      <c r="K11" s="21">
        <f>'Ofgem IA'!$T11</f>
        <v>1087.7072347918697</v>
      </c>
      <c r="L11" s="21">
        <f t="shared" si="3"/>
        <v>2357.9364089320475</v>
      </c>
      <c r="N11" s="21">
        <f t="shared" si="4"/>
        <v>60.056982918956464</v>
      </c>
      <c r="O11" s="21">
        <f t="shared" si="0"/>
        <v>-239.91729381717653</v>
      </c>
      <c r="P11" s="21">
        <f t="shared" si="0"/>
        <v>-179.86031089822018</v>
      </c>
      <c r="Q11" s="29">
        <f t="shared" si="5"/>
        <v>4.7280431076234121E-2</v>
      </c>
      <c r="R11" s="29">
        <f t="shared" si="1"/>
        <v>-0.2205715712308231</v>
      </c>
      <c r="S11" s="29">
        <f t="shared" si="1"/>
        <v>-7.6278694462198066E-2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2609.1258246092807</v>
      </c>
      <c r="G12" s="15">
        <f>'Jun-20'!$T12</f>
        <v>1543.9377433293696</v>
      </c>
      <c r="H12" s="15">
        <f t="shared" si="2"/>
        <v>4153.0635679386505</v>
      </c>
      <c r="J12" s="15">
        <f>SUMIF('Ofgem IA'!$4:$4,$B$2,'Ofgem IA'!12:12)</f>
        <v>2590.091484148285</v>
      </c>
      <c r="K12" s="15">
        <f>'Ofgem IA'!$T12</f>
        <v>1953.302677709692</v>
      </c>
      <c r="L12" s="15">
        <f t="shared" si="3"/>
        <v>4543.3941618579775</v>
      </c>
      <c r="N12" s="15">
        <f t="shared" si="4"/>
        <v>19.034340460995736</v>
      </c>
      <c r="O12" s="15">
        <f t="shared" si="0"/>
        <v>-409.36493438032244</v>
      </c>
      <c r="P12" s="15">
        <f t="shared" si="0"/>
        <v>-390.33059391932693</v>
      </c>
      <c r="Q12" s="27">
        <f t="shared" si="5"/>
        <v>7.348906622599437E-3</v>
      </c>
      <c r="R12" s="27">
        <f t="shared" si="1"/>
        <v>-0.20957578108699237</v>
      </c>
      <c r="S12" s="27">
        <f t="shared" si="1"/>
        <v>-8.5911673082686046E-2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4094.3542863135694</v>
      </c>
      <c r="G13" s="15">
        <f>'Jun-20'!$T13</f>
        <v>2476.0612118519643</v>
      </c>
      <c r="H13" s="15">
        <f t="shared" si="2"/>
        <v>6570.4154981655338</v>
      </c>
      <c r="J13" s="15">
        <f>SUMIF('Ofgem IA'!$4:$4,$B$2,'Ofgem IA'!13:13)</f>
        <v>4106.8695307752241</v>
      </c>
      <c r="K13" s="15">
        <f>'Ofgem IA'!$T13</f>
        <v>3125.4182668520543</v>
      </c>
      <c r="L13" s="15">
        <f t="shared" si="3"/>
        <v>7232.2877976272785</v>
      </c>
      <c r="N13" s="15">
        <f t="shared" si="4"/>
        <v>-12.515244461654675</v>
      </c>
      <c r="O13" s="15">
        <f t="shared" si="0"/>
        <v>-649.35705500008999</v>
      </c>
      <c r="P13" s="15">
        <f t="shared" si="0"/>
        <v>-661.87229946174466</v>
      </c>
      <c r="Q13" s="27">
        <f t="shared" si="5"/>
        <v>-3.0473927569089985E-3</v>
      </c>
      <c r="R13" s="27">
        <f t="shared" si="1"/>
        <v>-0.20776644901807895</v>
      </c>
      <c r="S13" s="27">
        <f t="shared" si="1"/>
        <v>-9.1516311018331895E-2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8710.0340763680997</v>
      </c>
      <c r="G14" s="20">
        <f>'Jun-20'!$T14</f>
        <v>5634.8464928936137</v>
      </c>
      <c r="H14" s="20">
        <f t="shared" si="2"/>
        <v>14344.880569261713</v>
      </c>
      <c r="J14" s="20">
        <f>SUMIF('Ofgem IA'!$4:$4,$B$2,'Ofgem IA'!14:14)</f>
        <v>8452.8913159988806</v>
      </c>
      <c r="K14" s="20">
        <f>'Ofgem IA'!$T14</f>
        <v>7214.6727669566544</v>
      </c>
      <c r="L14" s="20">
        <f t="shared" si="3"/>
        <v>15667.564082955534</v>
      </c>
      <c r="N14" s="20">
        <f t="shared" si="4"/>
        <v>257.1427603692191</v>
      </c>
      <c r="O14" s="20">
        <f t="shared" si="0"/>
        <v>-1579.8262740630407</v>
      </c>
      <c r="P14" s="20">
        <f t="shared" si="0"/>
        <v>-1322.6835136938207</v>
      </c>
      <c r="Q14" s="28">
        <f t="shared" si="5"/>
        <v>3.0420686929041922E-2</v>
      </c>
      <c r="R14" s="28">
        <f t="shared" si="1"/>
        <v>-0.21897407201871671</v>
      </c>
      <c r="S14" s="28">
        <f t="shared" si="1"/>
        <v>-8.4421771418362643E-2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5623.3094362121738</v>
      </c>
      <c r="G15" s="10">
        <f>'Jun-20'!$T15</f>
        <v>3657.8875007357901</v>
      </c>
      <c r="H15" s="10">
        <f t="shared" si="2"/>
        <v>9281.196936947963</v>
      </c>
      <c r="J15" s="10">
        <f>SUMIF('Ofgem IA'!$4:$4,$B$2,'Ofgem IA'!15:15)</f>
        <v>8427.3192260613705</v>
      </c>
      <c r="K15" s="10">
        <f>'Ofgem IA'!$T15</f>
        <v>4455.5245440277777</v>
      </c>
      <c r="L15" s="10">
        <f t="shared" si="3"/>
        <v>12882.843770089148</v>
      </c>
      <c r="N15" s="10">
        <f t="shared" si="4"/>
        <v>-2804.0097898491967</v>
      </c>
      <c r="O15" s="10">
        <f t="shared" si="0"/>
        <v>-797.63704329198754</v>
      </c>
      <c r="P15" s="10">
        <f t="shared" si="0"/>
        <v>-3601.6468331411852</v>
      </c>
      <c r="Q15" s="26">
        <f t="shared" si="5"/>
        <v>-0.3327285598933804</v>
      </c>
      <c r="R15" s="26">
        <f t="shared" si="1"/>
        <v>-0.17902202881165741</v>
      </c>
      <c r="S15" s="26">
        <f t="shared" si="1"/>
        <v>-0.27956923932457672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20562.177762304807</v>
      </c>
      <c r="G16" s="15">
        <f>'Jun-20'!$T16</f>
        <v>12779.865128995616</v>
      </c>
      <c r="H16" s="15">
        <f t="shared" si="2"/>
        <v>33342.042891300422</v>
      </c>
      <c r="J16" s="15">
        <f>SUMIF('Ofgem IA'!$4:$4,$B$2,'Ofgem IA'!16:16)</f>
        <v>33679.598174199127</v>
      </c>
      <c r="K16" s="15">
        <f>'Ofgem IA'!$T16</f>
        <v>16164.080738362112</v>
      </c>
      <c r="L16" s="15">
        <f t="shared" si="3"/>
        <v>49843.678912561241</v>
      </c>
      <c r="N16" s="15">
        <f t="shared" si="4"/>
        <v>-13117.42041189432</v>
      </c>
      <c r="O16" s="15">
        <f t="shared" si="0"/>
        <v>-3384.2156093664962</v>
      </c>
      <c r="P16" s="15">
        <f t="shared" si="0"/>
        <v>-16501.63602126082</v>
      </c>
      <c r="Q16" s="27">
        <f t="shared" si="5"/>
        <v>-0.38947674921915071</v>
      </c>
      <c r="R16" s="27">
        <f t="shared" si="1"/>
        <v>-0.20936641335468947</v>
      </c>
      <c r="S16" s="27">
        <f t="shared" si="1"/>
        <v>-0.33106777792644432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43551.358122318721</v>
      </c>
      <c r="G17" s="15">
        <f>'Jun-20'!$T17</f>
        <v>26066.994021942584</v>
      </c>
      <c r="H17" s="15">
        <f t="shared" si="2"/>
        <v>69618.352144261298</v>
      </c>
      <c r="J17" s="15">
        <f>SUMIF('Ofgem IA'!$4:$4,$B$2,'Ofgem IA'!17:17)</f>
        <v>69652.051397420742</v>
      </c>
      <c r="K17" s="15">
        <f>'Ofgem IA'!$T17</f>
        <v>29492.236572251302</v>
      </c>
      <c r="L17" s="15">
        <f t="shared" si="3"/>
        <v>99144.287969672048</v>
      </c>
      <c r="N17" s="15">
        <f t="shared" si="4"/>
        <v>-26100.693275102021</v>
      </c>
      <c r="O17" s="15">
        <f t="shared" si="0"/>
        <v>-3425.2425503087179</v>
      </c>
      <c r="P17" s="15">
        <f t="shared" si="0"/>
        <v>-29525.93582541075</v>
      </c>
      <c r="Q17" s="27">
        <f t="shared" si="5"/>
        <v>-0.37472971364729318</v>
      </c>
      <c r="R17" s="27">
        <f t="shared" si="1"/>
        <v>-0.11614048130657764</v>
      </c>
      <c r="S17" s="27">
        <f t="shared" si="1"/>
        <v>-0.2978077348686255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111147.11234366526</v>
      </c>
      <c r="G18" s="20">
        <f>'Jun-20'!$T18</f>
        <v>68296.877049151823</v>
      </c>
      <c r="H18" s="20">
        <f t="shared" si="2"/>
        <v>179443.98939281708</v>
      </c>
      <c r="J18" s="20">
        <f>SUMIF('Ofgem IA'!$4:$4,$B$2,'Ofgem IA'!18:18)</f>
        <v>191321.82008375664</v>
      </c>
      <c r="K18" s="20">
        <f>'Ofgem IA'!$T18</f>
        <v>85090.958006795234</v>
      </c>
      <c r="L18" s="20">
        <f t="shared" si="3"/>
        <v>276412.77809055184</v>
      </c>
      <c r="N18" s="20">
        <f t="shared" si="4"/>
        <v>-80174.707740091384</v>
      </c>
      <c r="O18" s="20">
        <f t="shared" si="0"/>
        <v>-16794.080957643411</v>
      </c>
      <c r="P18" s="20">
        <f t="shared" si="0"/>
        <v>-96968.788697734766</v>
      </c>
      <c r="Q18" s="28">
        <f t="shared" si="5"/>
        <v>-0.4190567897848379</v>
      </c>
      <c r="R18" s="28">
        <f t="shared" si="1"/>
        <v>-0.19736622258151404</v>
      </c>
      <c r="S18" s="28">
        <f t="shared" si="1"/>
        <v>-0.35081152675933142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13958.848637817146</v>
      </c>
      <c r="G19" s="9">
        <f>'Jun-20'!$T19</f>
        <v>30397.815576037086</v>
      </c>
      <c r="H19" s="9">
        <f t="shared" si="2"/>
        <v>44356.66421385423</v>
      </c>
      <c r="J19" s="9">
        <f>SUMIF('Ofgem IA'!$4:$4,$B$2,'Ofgem IA'!19:19)</f>
        <v>728.87053149970029</v>
      </c>
      <c r="K19" s="9">
        <f>'Ofgem IA'!$T19</f>
        <v>12291.564821344133</v>
      </c>
      <c r="L19" s="9">
        <f t="shared" si="3"/>
        <v>13020.435352843833</v>
      </c>
      <c r="N19" s="9">
        <f t="shared" si="4"/>
        <v>13229.978106317445</v>
      </c>
      <c r="O19" s="9">
        <f t="shared" si="0"/>
        <v>18106.250754692956</v>
      </c>
      <c r="P19" s="9">
        <f t="shared" si="0"/>
        <v>31336.228861010397</v>
      </c>
      <c r="Q19" s="8">
        <f t="shared" si="5"/>
        <v>18.151341746655437</v>
      </c>
      <c r="R19" s="8">
        <f t="shared" si="1"/>
        <v>1.4730631142465849</v>
      </c>
      <c r="S19" s="8">
        <f t="shared" si="1"/>
        <v>2.4066959369500771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49956.40208245517</v>
      </c>
      <c r="G20" s="14">
        <f>'Jun-20'!$T20</f>
        <v>156057.11945926221</v>
      </c>
      <c r="H20" s="14">
        <f t="shared" si="2"/>
        <v>206013.52154171737</v>
      </c>
      <c r="J20" s="14">
        <f>SUMIF('Ofgem IA'!$4:$4,$B$2,'Ofgem IA'!20:20)</f>
        <v>39955.011951464017</v>
      </c>
      <c r="K20" s="14">
        <f>'Ofgem IA'!$T20</f>
        <v>127330.76935408903</v>
      </c>
      <c r="L20" s="14">
        <f t="shared" si="3"/>
        <v>167285.78130555304</v>
      </c>
      <c r="N20" s="14">
        <f t="shared" si="4"/>
        <v>10001.390130991153</v>
      </c>
      <c r="O20" s="14">
        <f t="shared" si="0"/>
        <v>28726.350105173173</v>
      </c>
      <c r="P20" s="14">
        <f t="shared" si="0"/>
        <v>38727.740236164333</v>
      </c>
      <c r="Q20" s="13">
        <f t="shared" si="5"/>
        <v>0.25031628430346858</v>
      </c>
      <c r="R20" s="13">
        <f t="shared" si="1"/>
        <v>0.22560415091256708</v>
      </c>
      <c r="S20" s="13">
        <f t="shared" si="1"/>
        <v>0.23150646716009191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47360.815868824015</v>
      </c>
      <c r="G21" s="14">
        <f>'Jun-20'!$T21</f>
        <v>328651.47185257921</v>
      </c>
      <c r="H21" s="14">
        <f t="shared" si="2"/>
        <v>376012.28772140323</v>
      </c>
      <c r="J21" s="14">
        <f>SUMIF('Ofgem IA'!$4:$4,$B$2,'Ofgem IA'!21:21)</f>
        <v>63453.609352765641</v>
      </c>
      <c r="K21" s="14">
        <f>'Ofgem IA'!$T21</f>
        <v>342164.84126319754</v>
      </c>
      <c r="L21" s="14">
        <f t="shared" si="3"/>
        <v>405618.4506159632</v>
      </c>
      <c r="N21" s="14">
        <f t="shared" si="4"/>
        <v>-16092.793483941627</v>
      </c>
      <c r="O21" s="14">
        <f t="shared" si="0"/>
        <v>-13513.369410618325</v>
      </c>
      <c r="P21" s="14">
        <f t="shared" si="0"/>
        <v>-29606.162894559966</v>
      </c>
      <c r="Q21" s="13">
        <f t="shared" si="5"/>
        <v>-0.25361510004064441</v>
      </c>
      <c r="R21" s="13">
        <f t="shared" si="1"/>
        <v>-3.9493740387615307E-2</v>
      </c>
      <c r="S21" s="13">
        <f t="shared" si="1"/>
        <v>-7.2990177960594996E-2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67245.555596851147</v>
      </c>
      <c r="G22" s="19">
        <f>'Jun-20'!$T22</f>
        <v>817126.37524161336</v>
      </c>
      <c r="H22" s="19">
        <f t="shared" si="2"/>
        <v>884371.93083846453</v>
      </c>
      <c r="J22" s="19">
        <f>SUMIF('Ofgem IA'!$4:$4,$B$2,'Ofgem IA'!22:22)</f>
        <v>79786.261897244171</v>
      </c>
      <c r="K22" s="19">
        <f>'Ofgem IA'!$T22</f>
        <v>894403.72155592882</v>
      </c>
      <c r="L22" s="19">
        <f t="shared" si="3"/>
        <v>974189.98345317296</v>
      </c>
      <c r="N22" s="19">
        <f t="shared" si="4"/>
        <v>-12540.706300393023</v>
      </c>
      <c r="O22" s="19">
        <f t="shared" si="0"/>
        <v>-77277.346314315451</v>
      </c>
      <c r="P22" s="19">
        <f t="shared" si="0"/>
        <v>-89818.052614708431</v>
      </c>
      <c r="Q22" s="18">
        <f t="shared" si="5"/>
        <v>-0.15717876739913017</v>
      </c>
      <c r="R22" s="18">
        <f t="shared" si="1"/>
        <v>-8.6400966869728243E-2</v>
      </c>
      <c r="S22" s="18">
        <f t="shared" si="1"/>
        <v>-9.219767616202941E-2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B10024"/>
    <pageSetUpPr fitToPage="1"/>
  </sheetPr>
  <dimension ref="B2:T23"/>
  <sheetViews>
    <sheetView showGridLines="0" zoomScaleNormal="100" workbookViewId="0">
      <pane xSplit="5" topLeftCell="F1" activePane="topRight" state="frozen"/>
      <selection pane="topRight"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20" width="10.7109375" style="2" customWidth="1"/>
    <col min="21" max="16384" width="9.140625" style="2"/>
  </cols>
  <sheetData>
    <row r="2" spans="2:20">
      <c r="B2" s="31" t="s">
        <v>15</v>
      </c>
      <c r="C2" s="32"/>
      <c r="D2" s="33"/>
      <c r="E2" s="1"/>
    </row>
    <row r="3" spans="2:20">
      <c r="B3" s="34"/>
      <c r="C3" s="34"/>
      <c r="D3" s="34"/>
      <c r="E3" s="3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15" customHeight="1">
      <c r="B4" s="35" t="s">
        <v>1</v>
      </c>
      <c r="C4" s="36"/>
      <c r="D4" s="36"/>
      <c r="E4" s="37"/>
      <c r="F4" s="54" t="s">
        <v>18</v>
      </c>
      <c r="G4" s="54" t="s">
        <v>13</v>
      </c>
      <c r="H4" s="54" t="s">
        <v>14</v>
      </c>
      <c r="I4" s="54" t="s">
        <v>22</v>
      </c>
      <c r="J4" s="54" t="s">
        <v>23</v>
      </c>
      <c r="K4" s="54" t="s">
        <v>24</v>
      </c>
      <c r="L4" s="54" t="s">
        <v>25</v>
      </c>
      <c r="M4" s="54" t="s">
        <v>26</v>
      </c>
      <c r="N4" s="54" t="s">
        <v>27</v>
      </c>
      <c r="O4" s="54" t="s">
        <v>28</v>
      </c>
      <c r="P4" s="54" t="s">
        <v>29</v>
      </c>
      <c r="Q4" s="54" t="s">
        <v>30</v>
      </c>
      <c r="R4" s="54" t="s">
        <v>31</v>
      </c>
      <c r="S4" s="54" t="s">
        <v>32</v>
      </c>
      <c r="T4" s="54" t="s">
        <v>16</v>
      </c>
    </row>
    <row r="5" spans="2:20">
      <c r="B5" s="38"/>
      <c r="C5" s="39"/>
      <c r="D5" s="39"/>
      <c r="E5" s="40"/>
      <c r="F5" s="55" t="s">
        <v>13</v>
      </c>
      <c r="G5" s="55" t="s">
        <v>13</v>
      </c>
      <c r="H5" s="55" t="s">
        <v>13</v>
      </c>
      <c r="I5" s="55" t="s">
        <v>13</v>
      </c>
      <c r="J5" s="55" t="s">
        <v>13</v>
      </c>
      <c r="K5" s="55" t="s">
        <v>13</v>
      </c>
      <c r="L5" s="55" t="s">
        <v>13</v>
      </c>
      <c r="M5" s="55" t="s">
        <v>13</v>
      </c>
      <c r="N5" s="55" t="s">
        <v>13</v>
      </c>
      <c r="O5" s="55" t="s">
        <v>13</v>
      </c>
      <c r="P5" s="55" t="s">
        <v>13</v>
      </c>
      <c r="Q5" s="55" t="s">
        <v>13</v>
      </c>
      <c r="R5" s="55" t="s">
        <v>13</v>
      </c>
      <c r="S5" s="55" t="s">
        <v>13</v>
      </c>
      <c r="T5" s="55" t="s">
        <v>0</v>
      </c>
    </row>
    <row r="6" spans="2:20" ht="15" customHeight="1">
      <c r="B6" s="47" t="s">
        <v>2</v>
      </c>
      <c r="C6" s="47" t="s">
        <v>3</v>
      </c>
      <c r="D6" s="47"/>
      <c r="E6" s="47"/>
      <c r="F6" s="5">
        <v>18.935768992836149</v>
      </c>
      <c r="G6" s="5">
        <v>33.346536335446146</v>
      </c>
      <c r="H6" s="5">
        <v>31.382932622432019</v>
      </c>
      <c r="I6" s="5">
        <v>40.283468561102303</v>
      </c>
      <c r="J6" s="5">
        <v>36.981331574968245</v>
      </c>
      <c r="K6" s="5">
        <v>18.147966135653192</v>
      </c>
      <c r="L6" s="5">
        <v>51.100296595677698</v>
      </c>
      <c r="M6" s="5">
        <v>3.9924945644294461</v>
      </c>
      <c r="N6" s="5">
        <v>-9.017461375478014</v>
      </c>
      <c r="O6" s="5">
        <v>14.460687011421991</v>
      </c>
      <c r="P6" s="5">
        <v>30.883469097345927</v>
      </c>
      <c r="Q6" s="5">
        <v>36.533513803461581</v>
      </c>
      <c r="R6" s="5">
        <v>43.261176672899822</v>
      </c>
      <c r="S6" s="5">
        <v>49.16020986037293</v>
      </c>
      <c r="T6" s="5">
        <v>34.043920274628242</v>
      </c>
    </row>
    <row r="7" spans="2:20" ht="15" customHeight="1">
      <c r="B7" s="47"/>
      <c r="C7" s="48" t="s">
        <v>4</v>
      </c>
      <c r="D7" s="6">
        <v>0</v>
      </c>
      <c r="E7" s="7">
        <v>5403</v>
      </c>
      <c r="F7" s="10">
        <v>10.094006213480499</v>
      </c>
      <c r="G7" s="10">
        <v>19.439617844081397</v>
      </c>
      <c r="H7" s="10">
        <v>18.969214519513567</v>
      </c>
      <c r="I7" s="10">
        <v>24.39302770663436</v>
      </c>
      <c r="J7" s="10">
        <v>23.943081303024574</v>
      </c>
      <c r="K7" s="10">
        <v>9.058894775001006</v>
      </c>
      <c r="L7" s="10">
        <v>23.361424761502043</v>
      </c>
      <c r="M7" s="10">
        <v>2.1056240565496425</v>
      </c>
      <c r="N7" s="10">
        <v>-4.4370356289164841</v>
      </c>
      <c r="O7" s="10">
        <v>6.8083865246665063</v>
      </c>
      <c r="P7" s="10">
        <v>18.180035527452549</v>
      </c>
      <c r="Q7" s="10">
        <v>19.402074076986228</v>
      </c>
      <c r="R7" s="10">
        <v>24.528580156198785</v>
      </c>
      <c r="S7" s="10">
        <v>23.163708818150887</v>
      </c>
      <c r="T7" s="10">
        <v>18.132474496361727</v>
      </c>
    </row>
    <row r="8" spans="2:20" ht="15" customHeight="1">
      <c r="B8" s="47"/>
      <c r="C8" s="49"/>
      <c r="D8" s="11">
        <v>5403</v>
      </c>
      <c r="E8" s="12">
        <v>17538</v>
      </c>
      <c r="F8" s="15">
        <v>49.604424350407868</v>
      </c>
      <c r="G8" s="15">
        <v>95.531054009038399</v>
      </c>
      <c r="H8" s="15">
        <v>93.219376600266571</v>
      </c>
      <c r="I8" s="15">
        <v>119.87332600758609</v>
      </c>
      <c r="J8" s="15">
        <v>117.66217893004691</v>
      </c>
      <c r="K8" s="15">
        <v>44.517632648642781</v>
      </c>
      <c r="L8" s="15">
        <v>114.80377590337338</v>
      </c>
      <c r="M8" s="15">
        <v>10.347553490112331</v>
      </c>
      <c r="N8" s="15">
        <v>-21.804682257943746</v>
      </c>
      <c r="O8" s="15">
        <v>33.458082664950652</v>
      </c>
      <c r="P8" s="15">
        <v>89.341157310254502</v>
      </c>
      <c r="Q8" s="15">
        <v>95.346554721509293</v>
      </c>
      <c r="R8" s="15">
        <v>120.53946401936489</v>
      </c>
      <c r="S8" s="15">
        <v>113.83215122359717</v>
      </c>
      <c r="T8" s="15">
        <v>89.107430728471613</v>
      </c>
    </row>
    <row r="9" spans="2:20" ht="15" customHeight="1">
      <c r="B9" s="47"/>
      <c r="C9" s="49"/>
      <c r="D9" s="11">
        <v>17538</v>
      </c>
      <c r="E9" s="12">
        <v>33559</v>
      </c>
      <c r="F9" s="15">
        <v>115.43908391795286</v>
      </c>
      <c r="G9" s="15">
        <v>222.31922867640719</v>
      </c>
      <c r="H9" s="15">
        <v>216.93950850271159</v>
      </c>
      <c r="I9" s="15">
        <v>278.96840093861641</v>
      </c>
      <c r="J9" s="15">
        <v>273.82263427804872</v>
      </c>
      <c r="K9" s="15">
        <v>103.60113635938231</v>
      </c>
      <c r="L9" s="15">
        <v>267.17057791032306</v>
      </c>
      <c r="M9" s="15">
        <v>24.080757136752489</v>
      </c>
      <c r="N9" s="15">
        <v>-50.743710423853919</v>
      </c>
      <c r="O9" s="15">
        <v>77.863425754305396</v>
      </c>
      <c r="P9" s="15">
        <v>207.91414256137196</v>
      </c>
      <c r="Q9" s="15">
        <v>221.88986317091474</v>
      </c>
      <c r="R9" s="15">
        <v>280.51863285541998</v>
      </c>
      <c r="S9" s="15">
        <v>264.90941946701338</v>
      </c>
      <c r="T9" s="15">
        <v>207.37021562659504</v>
      </c>
    </row>
    <row r="10" spans="2:20" ht="15" customHeight="1">
      <c r="B10" s="47"/>
      <c r="C10" s="50"/>
      <c r="D10" s="16">
        <v>33559</v>
      </c>
      <c r="E10" s="17" t="s">
        <v>5</v>
      </c>
      <c r="F10" s="20">
        <v>327.82932921920809</v>
      </c>
      <c r="G10" s="20">
        <v>631.35258125678638</v>
      </c>
      <c r="H10" s="20">
        <v>616.07499938353499</v>
      </c>
      <c r="I10" s="20">
        <v>792.22755975837231</v>
      </c>
      <c r="J10" s="20">
        <v>777.61437005347602</v>
      </c>
      <c r="K10" s="20">
        <v>294.21137006928461</v>
      </c>
      <c r="L10" s="20">
        <v>758.72354813297454</v>
      </c>
      <c r="M10" s="20">
        <v>68.385664467357302</v>
      </c>
      <c r="N10" s="20">
        <v>-144.10437077072726</v>
      </c>
      <c r="O10" s="20">
        <v>221.12021136520656</v>
      </c>
      <c r="P10" s="20">
        <v>590.44434153276597</v>
      </c>
      <c r="Q10" s="20">
        <v>630.13324893987794</v>
      </c>
      <c r="R10" s="20">
        <v>796.62998112357593</v>
      </c>
      <c r="S10" s="20">
        <v>752.30220424691765</v>
      </c>
      <c r="T10" s="20">
        <v>588.89967229146373</v>
      </c>
    </row>
    <row r="11" spans="2:20" ht="15" customHeight="1">
      <c r="B11" s="47"/>
      <c r="C11" s="51" t="s">
        <v>6</v>
      </c>
      <c r="D11" s="6">
        <v>0</v>
      </c>
      <c r="E11" s="7">
        <v>80</v>
      </c>
      <c r="F11" s="21">
        <v>543.98549038360568</v>
      </c>
      <c r="G11" s="21">
        <v>904.95327522834009</v>
      </c>
      <c r="H11" s="21">
        <v>911.32540236488285</v>
      </c>
      <c r="I11" s="21">
        <v>1442.3057556599697</v>
      </c>
      <c r="J11" s="21">
        <v>1366.3738394182787</v>
      </c>
      <c r="K11" s="21">
        <v>504.95584915673663</v>
      </c>
      <c r="L11" s="21">
        <v>1350.1333877219963</v>
      </c>
      <c r="M11" s="21">
        <v>160.4880700705111</v>
      </c>
      <c r="N11" s="21">
        <v>-409.46719791511015</v>
      </c>
      <c r="O11" s="21">
        <v>565.53432477196429</v>
      </c>
      <c r="P11" s="21">
        <v>878.85345551040643</v>
      </c>
      <c r="Q11" s="21">
        <v>1009.5513852906365</v>
      </c>
      <c r="R11" s="21">
        <v>1325.6332219114638</v>
      </c>
      <c r="S11" s="21">
        <v>1270.2291741401777</v>
      </c>
      <c r="T11" s="21">
        <v>1087.7072347918697</v>
      </c>
    </row>
    <row r="12" spans="2:20" ht="15" customHeight="1">
      <c r="B12" s="47"/>
      <c r="C12" s="52"/>
      <c r="D12" s="11">
        <v>80</v>
      </c>
      <c r="E12" s="12">
        <v>150</v>
      </c>
      <c r="F12" s="15">
        <v>1061.868789142193</v>
      </c>
      <c r="G12" s="15">
        <v>2096.5809021477617</v>
      </c>
      <c r="H12" s="15">
        <v>1782.2844630990719</v>
      </c>
      <c r="I12" s="15">
        <v>2817.3377399193037</v>
      </c>
      <c r="J12" s="15">
        <v>2442.9489135897529</v>
      </c>
      <c r="K12" s="15">
        <v>952.10340594456829</v>
      </c>
      <c r="L12" s="15">
        <v>2569.9617668944638</v>
      </c>
      <c r="M12" s="15">
        <v>233.91304649647643</v>
      </c>
      <c r="N12" s="15">
        <v>-604.31378986794596</v>
      </c>
      <c r="O12" s="15">
        <v>953.57861805294078</v>
      </c>
      <c r="P12" s="15">
        <v>1568.2096941517755</v>
      </c>
      <c r="Q12" s="15">
        <v>1874.0492543593271</v>
      </c>
      <c r="R12" s="15">
        <v>2787.5463075518569</v>
      </c>
      <c r="S12" s="15">
        <v>2590.091484148285</v>
      </c>
      <c r="T12" s="15">
        <v>1953.302677709692</v>
      </c>
    </row>
    <row r="13" spans="2:20" ht="15" customHeight="1">
      <c r="B13" s="47"/>
      <c r="C13" s="52"/>
      <c r="D13" s="11">
        <v>150</v>
      </c>
      <c r="E13" s="12">
        <v>225</v>
      </c>
      <c r="F13" s="15">
        <v>1744.2633792948823</v>
      </c>
      <c r="G13" s="15">
        <v>3142.1773556208122</v>
      </c>
      <c r="H13" s="15">
        <v>2783.5180048703669</v>
      </c>
      <c r="I13" s="15">
        <v>4316.2740429222195</v>
      </c>
      <c r="J13" s="15">
        <v>4015.653458523956</v>
      </c>
      <c r="K13" s="15">
        <v>1462.3062463603358</v>
      </c>
      <c r="L13" s="15">
        <v>4180.4145606348638</v>
      </c>
      <c r="M13" s="15">
        <v>377.37534528052413</v>
      </c>
      <c r="N13" s="15">
        <v>-1058.5573918988973</v>
      </c>
      <c r="O13" s="15">
        <v>1503.1248117268935</v>
      </c>
      <c r="P13" s="15">
        <v>2481.7009866537751</v>
      </c>
      <c r="Q13" s="15">
        <v>2843.678831600429</v>
      </c>
      <c r="R13" s="15">
        <v>4218.5995567916498</v>
      </c>
      <c r="S13" s="15">
        <v>4106.8695307752241</v>
      </c>
      <c r="T13" s="15">
        <v>3125.4182668520543</v>
      </c>
    </row>
    <row r="14" spans="2:20" ht="15" customHeight="1">
      <c r="B14" s="47"/>
      <c r="C14" s="53"/>
      <c r="D14" s="16">
        <v>225</v>
      </c>
      <c r="E14" s="17" t="s">
        <v>5</v>
      </c>
      <c r="F14" s="20">
        <v>3889.2673684255674</v>
      </c>
      <c r="G14" s="20">
        <v>8221.6667767920899</v>
      </c>
      <c r="H14" s="20">
        <v>5784.9058406847325</v>
      </c>
      <c r="I14" s="20">
        <v>10074.155710517147</v>
      </c>
      <c r="J14" s="20">
        <v>8733.8042088126131</v>
      </c>
      <c r="K14" s="20">
        <v>3798.6999206632127</v>
      </c>
      <c r="L14" s="20">
        <v>9668.5208814270845</v>
      </c>
      <c r="M14" s="20">
        <v>714.46127384565023</v>
      </c>
      <c r="N14" s="20">
        <v>-2804.3565292039088</v>
      </c>
      <c r="O14" s="20">
        <v>3254.1691950494187</v>
      </c>
      <c r="P14" s="20">
        <v>5000.6653163825549</v>
      </c>
      <c r="Q14" s="20">
        <v>4801.6959669928192</v>
      </c>
      <c r="R14" s="20">
        <v>10650.15104072296</v>
      </c>
      <c r="S14" s="20">
        <v>8452.8913159988806</v>
      </c>
      <c r="T14" s="20">
        <v>7214.6727669566544</v>
      </c>
    </row>
    <row r="15" spans="2:20" ht="15" customHeight="1">
      <c r="B15" s="41" t="s">
        <v>7</v>
      </c>
      <c r="C15" s="45" t="s">
        <v>8</v>
      </c>
      <c r="D15" s="22">
        <v>0</v>
      </c>
      <c r="E15" s="23">
        <v>400</v>
      </c>
      <c r="F15" s="10">
        <v>2317.7826794957723</v>
      </c>
      <c r="G15" s="10">
        <v>5033.6364330491397</v>
      </c>
      <c r="H15" s="10">
        <v>4606.9117485018314</v>
      </c>
      <c r="I15" s="10">
        <v>5804.5087447756168</v>
      </c>
      <c r="J15" s="10">
        <v>4429.0777430592861</v>
      </c>
      <c r="K15" s="10">
        <v>2279.8388470663376</v>
      </c>
      <c r="L15" s="10">
        <v>2425.1740768558839</v>
      </c>
      <c r="M15" s="10">
        <v>761.25118158946532</v>
      </c>
      <c r="N15" s="10">
        <v>-2860.0994927595734</v>
      </c>
      <c r="O15" s="10">
        <v>2729.8430810122964</v>
      </c>
      <c r="P15" s="10">
        <v>3652.4089778797961</v>
      </c>
      <c r="Q15" s="10">
        <v>4183.3109585164721</v>
      </c>
      <c r="R15" s="10">
        <v>3634.6217960636495</v>
      </c>
      <c r="S15" s="10">
        <v>8427.3192260613705</v>
      </c>
      <c r="T15" s="10">
        <v>4455.5245440277777</v>
      </c>
    </row>
    <row r="16" spans="2:20" ht="15" customHeight="1">
      <c r="B16" s="42"/>
      <c r="C16" s="45"/>
      <c r="D16" s="11">
        <v>400</v>
      </c>
      <c r="E16" s="12">
        <v>900</v>
      </c>
      <c r="F16" s="15">
        <v>8192.179608099048</v>
      </c>
      <c r="G16" s="15">
        <v>16507.99302751854</v>
      </c>
      <c r="H16" s="15">
        <v>15849.001001131544</v>
      </c>
      <c r="I16" s="15">
        <v>20176.518669262063</v>
      </c>
      <c r="J16" s="15">
        <v>20959.157336245695</v>
      </c>
      <c r="K16" s="15">
        <v>7364.6434947044354</v>
      </c>
      <c r="L16" s="15">
        <v>18663.987457896867</v>
      </c>
      <c r="M16" s="15">
        <v>2023.1311740450674</v>
      </c>
      <c r="N16" s="15">
        <v>-5715.9439477897949</v>
      </c>
      <c r="O16" s="15">
        <v>7396.3537186246904</v>
      </c>
      <c r="P16" s="15">
        <v>12755.238105380524</v>
      </c>
      <c r="Q16" s="15">
        <v>13695.704270285354</v>
      </c>
      <c r="R16" s="15">
        <v>20580.995074313982</v>
      </c>
      <c r="S16" s="15">
        <v>33679.598174199127</v>
      </c>
      <c r="T16" s="15">
        <v>16164.080738362112</v>
      </c>
    </row>
    <row r="17" spans="2:20" ht="15" customHeight="1">
      <c r="B17" s="42"/>
      <c r="C17" s="45"/>
      <c r="D17" s="11">
        <v>900</v>
      </c>
      <c r="E17" s="12">
        <v>1600</v>
      </c>
      <c r="F17" s="15">
        <v>15229.200916776736</v>
      </c>
      <c r="G17" s="15">
        <v>29222.404687375161</v>
      </c>
      <c r="H17" s="15">
        <v>27743.016225913161</v>
      </c>
      <c r="I17" s="15">
        <v>43406.204417948094</v>
      </c>
      <c r="J17" s="15">
        <v>36141.138031019545</v>
      </c>
      <c r="K17" s="15">
        <v>12626.025392079029</v>
      </c>
      <c r="L17" s="15">
        <v>31947.806926516299</v>
      </c>
      <c r="M17" s="15">
        <v>3420.351646789421</v>
      </c>
      <c r="N17" s="15">
        <v>-8620.8137065508181</v>
      </c>
      <c r="O17" s="15">
        <v>11185.114991217117</v>
      </c>
      <c r="P17" s="15">
        <v>24360.059948723334</v>
      </c>
      <c r="Q17" s="15">
        <v>27465.355690297074</v>
      </c>
      <c r="R17" s="15">
        <v>40833.659701227989</v>
      </c>
      <c r="S17" s="15">
        <v>69652.051397420742</v>
      </c>
      <c r="T17" s="15">
        <v>29492.236572251302</v>
      </c>
    </row>
    <row r="18" spans="2:20" ht="15" customHeight="1">
      <c r="B18" s="43"/>
      <c r="C18" s="46"/>
      <c r="D18" s="16">
        <v>1600</v>
      </c>
      <c r="E18" s="17" t="s">
        <v>5</v>
      </c>
      <c r="F18" s="20">
        <v>41988.984595243972</v>
      </c>
      <c r="G18" s="20">
        <v>80764.529402437518</v>
      </c>
      <c r="H18" s="20">
        <v>77521.404828977509</v>
      </c>
      <c r="I18" s="20">
        <v>89141.138445858975</v>
      </c>
      <c r="J18" s="20">
        <v>111610.97428943713</v>
      </c>
      <c r="K18" s="20">
        <v>36058.579105555429</v>
      </c>
      <c r="L18" s="20">
        <v>87417.428157861024</v>
      </c>
      <c r="M18" s="20">
        <v>9768.0569901032395</v>
      </c>
      <c r="N18" s="20">
        <v>-25658.393940594626</v>
      </c>
      <c r="O18" s="20">
        <v>33530.515237763444</v>
      </c>
      <c r="P18" s="20">
        <v>74782.965184380984</v>
      </c>
      <c r="Q18" s="20">
        <v>93257.700967474288</v>
      </c>
      <c r="R18" s="20">
        <v>102557.80468441111</v>
      </c>
      <c r="S18" s="20">
        <v>191321.82008375664</v>
      </c>
      <c r="T18" s="20">
        <v>85090.958006795234</v>
      </c>
    </row>
    <row r="19" spans="2:20" ht="15" customHeight="1">
      <c r="B19" s="41" t="s">
        <v>9</v>
      </c>
      <c r="C19" s="44" t="s">
        <v>10</v>
      </c>
      <c r="D19" s="22">
        <v>0</v>
      </c>
      <c r="E19" s="23">
        <v>2200</v>
      </c>
      <c r="F19" s="9">
        <v>6982.262003700429</v>
      </c>
      <c r="G19" s="9">
        <v>3572.0330718018236</v>
      </c>
      <c r="H19" s="9">
        <v>2508.0420558034193</v>
      </c>
      <c r="I19" s="9">
        <v>19705.551283315675</v>
      </c>
      <c r="J19" s="9">
        <v>2249.9505040005106</v>
      </c>
      <c r="K19" s="9">
        <v>290.21934287413683</v>
      </c>
      <c r="L19" s="9">
        <v>2650.3991858875283</v>
      </c>
      <c r="M19" s="9">
        <v>6137.8168398788475</v>
      </c>
      <c r="N19" s="9">
        <v>1484.7754276120668</v>
      </c>
      <c r="O19" s="9">
        <v>1846.1552291199423</v>
      </c>
      <c r="P19" s="9">
        <v>2429.0035391160472</v>
      </c>
      <c r="Q19" s="9">
        <v>3075.9864615023635</v>
      </c>
      <c r="R19" s="9">
        <v>1943.2264536275138</v>
      </c>
      <c r="S19" s="9">
        <v>728.87053149970029</v>
      </c>
      <c r="T19" s="9">
        <v>12291.564821344133</v>
      </c>
    </row>
    <row r="20" spans="2:20" ht="15" customHeight="1">
      <c r="B20" s="42"/>
      <c r="C20" s="45"/>
      <c r="D20" s="11">
        <v>2200</v>
      </c>
      <c r="E20" s="12">
        <v>10000</v>
      </c>
      <c r="F20" s="14">
        <v>47502.234798651472</v>
      </c>
      <c r="G20" s="14">
        <v>17105.570679777084</v>
      </c>
      <c r="H20" s="14">
        <v>27856.805545116982</v>
      </c>
      <c r="I20" s="14">
        <v>70451.250367534885</v>
      </c>
      <c r="J20" s="14">
        <v>29252.447108172968</v>
      </c>
      <c r="K20" s="14">
        <v>10244.250866229486</v>
      </c>
      <c r="L20" s="14">
        <v>31108.641118062424</v>
      </c>
      <c r="M20" s="14">
        <v>20317.068035660188</v>
      </c>
      <c r="N20" s="14">
        <v>6713.2773820117764</v>
      </c>
      <c r="O20" s="14">
        <v>25654.240500435473</v>
      </c>
      <c r="P20" s="14">
        <v>39864.280246651571</v>
      </c>
      <c r="Q20" s="14">
        <v>19986.049068661123</v>
      </c>
      <c r="R20" s="14">
        <v>52243.627339519393</v>
      </c>
      <c r="S20" s="14">
        <v>39955.011951464017</v>
      </c>
      <c r="T20" s="14">
        <v>127330.76935408903</v>
      </c>
    </row>
    <row r="21" spans="2:20" ht="15" customHeight="1">
      <c r="B21" s="42"/>
      <c r="C21" s="45"/>
      <c r="D21" s="11">
        <v>10000</v>
      </c>
      <c r="E21" s="12">
        <v>19089.999999999985</v>
      </c>
      <c r="F21" s="14">
        <v>142616.32626424136</v>
      </c>
      <c r="G21" s="14">
        <v>35838.441095236492</v>
      </c>
      <c r="H21" s="14">
        <v>100315.0830822165</v>
      </c>
      <c r="I21" s="14">
        <v>171431.06229510231</v>
      </c>
      <c r="J21" s="14">
        <v>101215.52890924606</v>
      </c>
      <c r="K21" s="14">
        <v>25800.735367776979</v>
      </c>
      <c r="L21" s="14">
        <v>13501.756691589477</v>
      </c>
      <c r="M21" s="14">
        <v>69639.589126983352</v>
      </c>
      <c r="N21" s="14">
        <v>17628.541431972095</v>
      </c>
      <c r="O21" s="14">
        <v>59940.078427510176</v>
      </c>
      <c r="P21" s="14">
        <v>88786.911861077679</v>
      </c>
      <c r="Q21" s="14">
        <v>63747.967959289483</v>
      </c>
      <c r="R21" s="14">
        <v>169287.54005335597</v>
      </c>
      <c r="S21" s="14">
        <v>63453.609352765641</v>
      </c>
      <c r="T21" s="14">
        <v>342164.84126319754</v>
      </c>
    </row>
    <row r="22" spans="2:20" ht="15" customHeight="1">
      <c r="B22" s="43"/>
      <c r="C22" s="46"/>
      <c r="D22" s="16">
        <v>19089.999999999985</v>
      </c>
      <c r="E22" s="17" t="s">
        <v>5</v>
      </c>
      <c r="F22" s="19">
        <v>446184.64939991437</v>
      </c>
      <c r="G22" s="19">
        <v>170934.47323372803</v>
      </c>
      <c r="H22" s="19">
        <v>238848.27267822457</v>
      </c>
      <c r="I22" s="19">
        <v>414734.34749998682</v>
      </c>
      <c r="J22" s="19">
        <v>91783.396573943392</v>
      </c>
      <c r="K22" s="19">
        <v>61690.257067371436</v>
      </c>
      <c r="L22" s="19">
        <v>79036.143362766612</v>
      </c>
      <c r="M22" s="19">
        <v>132138.19516239711</v>
      </c>
      <c r="N22" s="19">
        <v>81804.484573186026</v>
      </c>
      <c r="O22" s="19">
        <v>104539.48016980282</v>
      </c>
      <c r="P22" s="19">
        <v>244299.15397677364</v>
      </c>
      <c r="Q22" s="19">
        <v>309518.42612467852</v>
      </c>
      <c r="R22" s="19">
        <v>544564.18409871357</v>
      </c>
      <c r="S22" s="19">
        <v>79786.261897244171</v>
      </c>
      <c r="T22" s="19">
        <v>894403.72155592882</v>
      </c>
    </row>
    <row r="23" spans="2:20">
      <c r="B23" s="47" t="s">
        <v>12</v>
      </c>
      <c r="C23" s="47"/>
      <c r="D23" s="47"/>
      <c r="E23" s="47"/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549122.74871496414</v>
      </c>
    </row>
  </sheetData>
  <mergeCells count="27">
    <mergeCell ref="R4:R5"/>
    <mergeCell ref="S4:S5"/>
    <mergeCell ref="T4:T5"/>
    <mergeCell ref="B23:E23"/>
    <mergeCell ref="L4:L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K4:K5"/>
    <mergeCell ref="B2:D2"/>
    <mergeCell ref="B3:E3"/>
    <mergeCell ref="B4:E5"/>
    <mergeCell ref="B19:B22"/>
    <mergeCell ref="C19:C22"/>
    <mergeCell ref="B6:B14"/>
    <mergeCell ref="C6:E6"/>
    <mergeCell ref="C7:C10"/>
    <mergeCell ref="C11:C14"/>
    <mergeCell ref="B15:B18"/>
    <mergeCell ref="C15:C18"/>
  </mergeCells>
  <pageMargins left="0.19685039370078738" right="0.19685039370078738" top="0.59055118110236215" bottom="0.78740157480314954" header="0.19685039370078738" footer="0.19685039370078738"/>
  <pageSetup paperSize="9" scale="71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B10024"/>
    <pageSetUpPr fitToPage="1"/>
  </sheetPr>
  <dimension ref="B2:T23"/>
  <sheetViews>
    <sheetView showGridLines="0" zoomScaleNormal="100" workbookViewId="0">
      <pane xSplit="5" topLeftCell="F1" activePane="topRight" state="frozen"/>
      <selection pane="topRight"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20" width="10.7109375" style="2" customWidth="1"/>
    <col min="21" max="16384" width="9.140625" style="2"/>
  </cols>
  <sheetData>
    <row r="2" spans="2:20">
      <c r="B2" s="31" t="s">
        <v>17</v>
      </c>
      <c r="C2" s="32"/>
      <c r="D2" s="33"/>
      <c r="E2" s="1"/>
    </row>
    <row r="3" spans="2:20">
      <c r="B3" s="34"/>
      <c r="C3" s="34"/>
      <c r="D3" s="34"/>
      <c r="E3" s="3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15" customHeight="1">
      <c r="B4" s="35" t="s">
        <v>1</v>
      </c>
      <c r="C4" s="36"/>
      <c r="D4" s="36"/>
      <c r="E4" s="37"/>
      <c r="F4" s="54" t="s">
        <v>18</v>
      </c>
      <c r="G4" s="54" t="s">
        <v>13</v>
      </c>
      <c r="H4" s="54" t="s">
        <v>14</v>
      </c>
      <c r="I4" s="54" t="s">
        <v>22</v>
      </c>
      <c r="J4" s="54" t="s">
        <v>23</v>
      </c>
      <c r="K4" s="54" t="s">
        <v>24</v>
      </c>
      <c r="L4" s="54" t="s">
        <v>25</v>
      </c>
      <c r="M4" s="54" t="s">
        <v>26</v>
      </c>
      <c r="N4" s="54" t="s">
        <v>27</v>
      </c>
      <c r="O4" s="54" t="s">
        <v>28</v>
      </c>
      <c r="P4" s="54" t="s">
        <v>29</v>
      </c>
      <c r="Q4" s="54" t="s">
        <v>30</v>
      </c>
      <c r="R4" s="54" t="s">
        <v>31</v>
      </c>
      <c r="S4" s="54" t="s">
        <v>32</v>
      </c>
      <c r="T4" s="54" t="s">
        <v>16</v>
      </c>
    </row>
    <row r="5" spans="2:20">
      <c r="B5" s="38"/>
      <c r="C5" s="39"/>
      <c r="D5" s="39"/>
      <c r="E5" s="40"/>
      <c r="F5" s="55" t="s">
        <v>13</v>
      </c>
      <c r="G5" s="55" t="s">
        <v>13</v>
      </c>
      <c r="H5" s="55" t="s">
        <v>13</v>
      </c>
      <c r="I5" s="55" t="s">
        <v>13</v>
      </c>
      <c r="J5" s="55" t="s">
        <v>13</v>
      </c>
      <c r="K5" s="55" t="s">
        <v>13</v>
      </c>
      <c r="L5" s="55" t="s">
        <v>13</v>
      </c>
      <c r="M5" s="55" t="s">
        <v>13</v>
      </c>
      <c r="N5" s="55" t="s">
        <v>13</v>
      </c>
      <c r="O5" s="55" t="s">
        <v>13</v>
      </c>
      <c r="P5" s="55" t="s">
        <v>13</v>
      </c>
      <c r="Q5" s="55" t="s">
        <v>13</v>
      </c>
      <c r="R5" s="55" t="s">
        <v>13</v>
      </c>
      <c r="S5" s="55" t="s">
        <v>13</v>
      </c>
      <c r="T5" s="55" t="s">
        <v>0</v>
      </c>
    </row>
    <row r="6" spans="2:20" ht="15" customHeight="1">
      <c r="B6" s="47" t="s">
        <v>2</v>
      </c>
      <c r="C6" s="47" t="s">
        <v>3</v>
      </c>
      <c r="D6" s="47"/>
      <c r="E6" s="47"/>
      <c r="F6" s="5">
        <v>15.423931920237925</v>
      </c>
      <c r="G6" s="5">
        <v>35.293787614496189</v>
      </c>
      <c r="H6" s="5">
        <v>32.441244906098795</v>
      </c>
      <c r="I6" s="5">
        <v>43.11947803853549</v>
      </c>
      <c r="J6" s="5">
        <v>36.015212769310466</v>
      </c>
      <c r="K6" s="5">
        <v>16.672353462679141</v>
      </c>
      <c r="L6" s="5">
        <v>56.107495366563633</v>
      </c>
      <c r="M6" s="5">
        <v>6.3892965384548006</v>
      </c>
      <c r="N6" s="5">
        <v>-8.9420634570451725</v>
      </c>
      <c r="O6" s="5">
        <v>20.058260355381488</v>
      </c>
      <c r="P6" s="5">
        <v>29.838537112893029</v>
      </c>
      <c r="Q6" s="5">
        <v>37.601221328372617</v>
      </c>
      <c r="R6" s="5">
        <v>38.142247811517905</v>
      </c>
      <c r="S6" s="5">
        <v>48.032228341136658</v>
      </c>
      <c r="T6" s="5">
        <v>27.039621319934401</v>
      </c>
    </row>
    <row r="7" spans="2:20" ht="15" customHeight="1">
      <c r="B7" s="47"/>
      <c r="C7" s="48" t="s">
        <v>4</v>
      </c>
      <c r="D7" s="6">
        <v>0</v>
      </c>
      <c r="E7" s="7">
        <v>4248</v>
      </c>
      <c r="F7" s="10">
        <v>7.989895462120483</v>
      </c>
      <c r="G7" s="10">
        <v>19.832359734869939</v>
      </c>
      <c r="H7" s="10">
        <v>17.926836773425336</v>
      </c>
      <c r="I7" s="10">
        <v>23.573159077091546</v>
      </c>
      <c r="J7" s="10">
        <v>19.354882064937936</v>
      </c>
      <c r="K7" s="10">
        <v>6.4353025372130404</v>
      </c>
      <c r="L7" s="10">
        <v>18.139242537031546</v>
      </c>
      <c r="M7" s="10">
        <v>2.4322992137994328</v>
      </c>
      <c r="N7" s="10">
        <v>-3.5364750788964949</v>
      </c>
      <c r="O7" s="10">
        <v>8.1056446371589459</v>
      </c>
      <c r="P7" s="10">
        <v>14.497178040679996</v>
      </c>
      <c r="Q7" s="10">
        <v>17.553459184986163</v>
      </c>
      <c r="R7" s="10">
        <v>20.158901899733291</v>
      </c>
      <c r="S7" s="10">
        <v>20.424846426524248</v>
      </c>
      <c r="T7" s="10">
        <v>12.035246935601696</v>
      </c>
    </row>
    <row r="8" spans="2:20" ht="15" customHeight="1">
      <c r="B8" s="47"/>
      <c r="C8" s="49"/>
      <c r="D8" s="11">
        <v>4248</v>
      </c>
      <c r="E8" s="12">
        <v>14178</v>
      </c>
      <c r="F8" s="15">
        <v>38.390427177017052</v>
      </c>
      <c r="G8" s="15">
        <v>98.754376976673498</v>
      </c>
      <c r="H8" s="15">
        <v>85.015095946072549</v>
      </c>
      <c r="I8" s="15">
        <v>109.70561182734298</v>
      </c>
      <c r="J8" s="15">
        <v>91.926308470083868</v>
      </c>
      <c r="K8" s="15">
        <v>34.659138223453866</v>
      </c>
      <c r="L8" s="15">
        <v>97.839154224211072</v>
      </c>
      <c r="M8" s="15">
        <v>14.422091471521352</v>
      </c>
      <c r="N8" s="15">
        <v>-24.117560862336372</v>
      </c>
      <c r="O8" s="15">
        <v>50.941601515130166</v>
      </c>
      <c r="P8" s="15">
        <v>69.702837031267578</v>
      </c>
      <c r="Q8" s="15">
        <v>87.734458884892135</v>
      </c>
      <c r="R8" s="15">
        <v>99.072706469776392</v>
      </c>
      <c r="S8" s="15">
        <v>107.91803228688734</v>
      </c>
      <c r="T8" s="15">
        <v>64.955342739520077</v>
      </c>
    </row>
    <row r="9" spans="2:20" ht="15" customHeight="1">
      <c r="B9" s="47"/>
      <c r="C9" s="49"/>
      <c r="D9" s="11">
        <v>14178</v>
      </c>
      <c r="E9" s="12">
        <v>28836</v>
      </c>
      <c r="F9" s="15">
        <v>90.975182894684494</v>
      </c>
      <c r="G9" s="15">
        <v>238.21820997247028</v>
      </c>
      <c r="H9" s="15">
        <v>205.38872944745796</v>
      </c>
      <c r="I9" s="15">
        <v>267.68884175016512</v>
      </c>
      <c r="J9" s="15">
        <v>222.09224982826686</v>
      </c>
      <c r="K9" s="15">
        <v>84.721495990916409</v>
      </c>
      <c r="L9" s="15">
        <v>233.26321983757791</v>
      </c>
      <c r="M9" s="15">
        <v>34.365786109741229</v>
      </c>
      <c r="N9" s="15">
        <v>-55.889119092702735</v>
      </c>
      <c r="O9" s="15">
        <v>123.23731944990165</v>
      </c>
      <c r="P9" s="15">
        <v>171.89030775247559</v>
      </c>
      <c r="Q9" s="15">
        <v>210.45447031363693</v>
      </c>
      <c r="R9" s="15">
        <v>240.76749639091105</v>
      </c>
      <c r="S9" s="15">
        <v>259.50404641427076</v>
      </c>
      <c r="T9" s="15">
        <v>155.85277092681176</v>
      </c>
    </row>
    <row r="10" spans="2:20" ht="15" customHeight="1">
      <c r="B10" s="47"/>
      <c r="C10" s="50"/>
      <c r="D10" s="16">
        <v>28836</v>
      </c>
      <c r="E10" s="17" t="s">
        <v>5</v>
      </c>
      <c r="F10" s="20">
        <v>272.66283567004143</v>
      </c>
      <c r="G10" s="20">
        <v>704.07853755513361</v>
      </c>
      <c r="H10" s="20">
        <v>617.79659504323467</v>
      </c>
      <c r="I10" s="20">
        <v>891.27181012419157</v>
      </c>
      <c r="J10" s="20">
        <v>719.5202277310384</v>
      </c>
      <c r="K10" s="20">
        <v>273.18581452673561</v>
      </c>
      <c r="L10" s="20">
        <v>756.14377060198331</v>
      </c>
      <c r="M10" s="20">
        <v>111.5393552512904</v>
      </c>
      <c r="N10" s="20">
        <v>-182.5289931036516</v>
      </c>
      <c r="O10" s="20">
        <v>381.03632283704258</v>
      </c>
      <c r="P10" s="20">
        <v>523.29449630567865</v>
      </c>
      <c r="Q10" s="20">
        <v>640.2947199695144</v>
      </c>
      <c r="R10" s="20">
        <v>723.05092963779316</v>
      </c>
      <c r="S10" s="20">
        <v>804.42151985307544</v>
      </c>
      <c r="T10" s="20">
        <v>488.47810836381632</v>
      </c>
    </row>
    <row r="11" spans="2:20" ht="15" customHeight="1">
      <c r="B11" s="47"/>
      <c r="C11" s="51" t="s">
        <v>6</v>
      </c>
      <c r="D11" s="6">
        <v>0</v>
      </c>
      <c r="E11" s="7">
        <v>82</v>
      </c>
      <c r="F11" s="21">
        <v>473.4204297283905</v>
      </c>
      <c r="G11" s="21">
        <v>1019.9365209640338</v>
      </c>
      <c r="H11" s="21">
        <v>921.5107133596581</v>
      </c>
      <c r="I11" s="21">
        <v>1509.9327009565645</v>
      </c>
      <c r="J11" s="21">
        <v>1348.7319651049042</v>
      </c>
      <c r="K11" s="21">
        <v>434.91134822384032</v>
      </c>
      <c r="L11" s="21">
        <v>1227.0575305043337</v>
      </c>
      <c r="M11" s="21">
        <v>242.48952294362681</v>
      </c>
      <c r="N11" s="21">
        <v>-376.63427574499457</v>
      </c>
      <c r="O11" s="21">
        <v>729.05587830615764</v>
      </c>
      <c r="P11" s="21">
        <v>898.15814493555251</v>
      </c>
      <c r="Q11" s="21">
        <v>1107.6947845279399</v>
      </c>
      <c r="R11" s="21">
        <v>1160.3518557097286</v>
      </c>
      <c r="S11" s="21">
        <v>1330.2861570591342</v>
      </c>
      <c r="T11" s="21">
        <v>847.7899409746932</v>
      </c>
    </row>
    <row r="12" spans="2:20" ht="15" customHeight="1">
      <c r="B12" s="47"/>
      <c r="C12" s="52"/>
      <c r="D12" s="11">
        <v>82</v>
      </c>
      <c r="E12" s="12">
        <v>150</v>
      </c>
      <c r="F12" s="15">
        <v>846.54588091132564</v>
      </c>
      <c r="G12" s="15">
        <v>2326.5823021911706</v>
      </c>
      <c r="H12" s="15">
        <v>1902.1142931179857</v>
      </c>
      <c r="I12" s="15">
        <v>3016.0960162740275</v>
      </c>
      <c r="J12" s="15">
        <v>2448.3850093372625</v>
      </c>
      <c r="K12" s="15">
        <v>815.46680013787432</v>
      </c>
      <c r="L12" s="15">
        <v>2358.5772479913526</v>
      </c>
      <c r="M12" s="15">
        <v>353.29827810802044</v>
      </c>
      <c r="N12" s="15">
        <v>-556.15945921713796</v>
      </c>
      <c r="O12" s="15">
        <v>1228.8066935986358</v>
      </c>
      <c r="P12" s="15">
        <v>1574.1302921220599</v>
      </c>
      <c r="Q12" s="15">
        <v>2057.1035299940527</v>
      </c>
      <c r="R12" s="15">
        <v>2392.1795643375444</v>
      </c>
      <c r="S12" s="15">
        <v>2609.1258246092807</v>
      </c>
      <c r="T12" s="15">
        <v>1543.9377433293696</v>
      </c>
    </row>
    <row r="13" spans="2:20" ht="15" customHeight="1">
      <c r="B13" s="47"/>
      <c r="C13" s="52"/>
      <c r="D13" s="11">
        <v>150</v>
      </c>
      <c r="E13" s="12">
        <v>230</v>
      </c>
      <c r="F13" s="15">
        <v>1388.4675197638246</v>
      </c>
      <c r="G13" s="15">
        <v>3591.9261511151499</v>
      </c>
      <c r="H13" s="15">
        <v>2991.0336149489403</v>
      </c>
      <c r="I13" s="15">
        <v>4654.063118718921</v>
      </c>
      <c r="J13" s="15">
        <v>4162.3872775769005</v>
      </c>
      <c r="K13" s="15">
        <v>1276.3468812410317</v>
      </c>
      <c r="L13" s="15">
        <v>3912.5325224350586</v>
      </c>
      <c r="M13" s="15">
        <v>576.56598803601639</v>
      </c>
      <c r="N13" s="15">
        <v>-979.10673565773675</v>
      </c>
      <c r="O13" s="15">
        <v>1929.8426008477034</v>
      </c>
      <c r="P13" s="15">
        <v>2526.9812337543963</v>
      </c>
      <c r="Q13" s="15">
        <v>3180.3395114878203</v>
      </c>
      <c r="R13" s="15">
        <v>3773.183515064783</v>
      </c>
      <c r="S13" s="15">
        <v>4094.3542863135694</v>
      </c>
      <c r="T13" s="15">
        <v>2476.0612118519643</v>
      </c>
    </row>
    <row r="14" spans="2:20" ht="15" customHeight="1">
      <c r="B14" s="47"/>
      <c r="C14" s="53"/>
      <c r="D14" s="16">
        <v>230</v>
      </c>
      <c r="E14" s="17" t="s">
        <v>5</v>
      </c>
      <c r="F14" s="20">
        <v>3050.1122022912355</v>
      </c>
      <c r="G14" s="20">
        <v>9142.4590774783956</v>
      </c>
      <c r="H14" s="20">
        <v>6084.9830834198547</v>
      </c>
      <c r="I14" s="20">
        <v>10825.142516320297</v>
      </c>
      <c r="J14" s="20">
        <v>8851.4774207151822</v>
      </c>
      <c r="K14" s="20">
        <v>3348.4028416323613</v>
      </c>
      <c r="L14" s="20">
        <v>9101.2524019357534</v>
      </c>
      <c r="M14" s="20">
        <v>1083.927242697225</v>
      </c>
      <c r="N14" s="20">
        <v>-2589.8755169240403</v>
      </c>
      <c r="O14" s="20">
        <v>4237.4695854290931</v>
      </c>
      <c r="P14" s="20">
        <v>5069.7114481737917</v>
      </c>
      <c r="Q14" s="20">
        <v>5372.1592276501724</v>
      </c>
      <c r="R14" s="20">
        <v>9003.6501481856612</v>
      </c>
      <c r="S14" s="20">
        <v>8710.0340763680997</v>
      </c>
      <c r="T14" s="20">
        <v>5634.8464928936137</v>
      </c>
    </row>
    <row r="15" spans="2:20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v>2253.1523026319442</v>
      </c>
      <c r="G15" s="10">
        <v>5792.3837895848837</v>
      </c>
      <c r="H15" s="10">
        <v>5159.525093524062</v>
      </c>
      <c r="I15" s="10">
        <v>6853.2657658238186</v>
      </c>
      <c r="J15" s="10">
        <v>4694.8632010482133</v>
      </c>
      <c r="K15" s="10">
        <v>1922.4947535545823</v>
      </c>
      <c r="L15" s="10">
        <v>2373.066537612217</v>
      </c>
      <c r="M15" s="10">
        <v>1219.6984879580159</v>
      </c>
      <c r="N15" s="10">
        <v>-2453.0726044550033</v>
      </c>
      <c r="O15" s="10">
        <v>3905.2884923393754</v>
      </c>
      <c r="P15" s="10">
        <v>3802.5585538793644</v>
      </c>
      <c r="Q15" s="10">
        <v>4698.2751567003006</v>
      </c>
      <c r="R15" s="10">
        <v>3691.9107418257004</v>
      </c>
      <c r="S15" s="10">
        <v>5623.3094362121738</v>
      </c>
      <c r="T15" s="10">
        <v>3657.8875007357901</v>
      </c>
    </row>
    <row r="16" spans="2:20" ht="15" customHeight="1">
      <c r="B16" s="42"/>
      <c r="C16" s="45"/>
      <c r="D16" s="11">
        <v>425</v>
      </c>
      <c r="E16" s="12">
        <v>1000</v>
      </c>
      <c r="F16" s="15">
        <v>7496.7513342709544</v>
      </c>
      <c r="G16" s="15">
        <v>19282.679414826733</v>
      </c>
      <c r="H16" s="15">
        <v>17075.542123061041</v>
      </c>
      <c r="I16" s="15">
        <v>23955.580287366236</v>
      </c>
      <c r="J16" s="15">
        <v>20335.454588847355</v>
      </c>
      <c r="K16" s="15">
        <v>6337.1016484168913</v>
      </c>
      <c r="L16" s="15">
        <v>17647.702636633469</v>
      </c>
      <c r="M16" s="15">
        <v>3119.9771577216629</v>
      </c>
      <c r="N16" s="15">
        <v>-5061.448184857416</v>
      </c>
      <c r="O16" s="15">
        <v>10355.12290321527</v>
      </c>
      <c r="P16" s="15">
        <v>13390.33658226572</v>
      </c>
      <c r="Q16" s="15">
        <v>15969.436324182614</v>
      </c>
      <c r="R16" s="15">
        <v>20396.778154841388</v>
      </c>
      <c r="S16" s="15">
        <v>20562.177762304807</v>
      </c>
      <c r="T16" s="15">
        <v>12779.865128995616</v>
      </c>
    </row>
    <row r="17" spans="2:20" ht="15" customHeight="1">
      <c r="B17" s="42"/>
      <c r="C17" s="45"/>
      <c r="D17" s="11">
        <v>1000</v>
      </c>
      <c r="E17" s="12">
        <v>1800</v>
      </c>
      <c r="F17" s="15">
        <v>15282.419094615469</v>
      </c>
      <c r="G17" s="15">
        <v>37862.316807729767</v>
      </c>
      <c r="H17" s="15">
        <v>35172.951492975008</v>
      </c>
      <c r="I17" s="15">
        <v>54582.023829059719</v>
      </c>
      <c r="J17" s="15">
        <v>39770.628431712204</v>
      </c>
      <c r="K17" s="15">
        <v>12279.013575558</v>
      </c>
      <c r="L17" s="15">
        <v>38512.529485381485</v>
      </c>
      <c r="M17" s="15">
        <v>6464.2368629202492</v>
      </c>
      <c r="N17" s="15">
        <v>-8377.9540121317877</v>
      </c>
      <c r="O17" s="15">
        <v>17310.250898650909</v>
      </c>
      <c r="P17" s="15">
        <v>30187.297118873987</v>
      </c>
      <c r="Q17" s="15">
        <v>35277.458227958166</v>
      </c>
      <c r="R17" s="15">
        <v>39971.681428214157</v>
      </c>
      <c r="S17" s="15">
        <v>43551.358122318721</v>
      </c>
      <c r="T17" s="15">
        <v>26066.994021942584</v>
      </c>
    </row>
    <row r="18" spans="2:20" ht="15" customHeight="1">
      <c r="B18" s="43"/>
      <c r="C18" s="46"/>
      <c r="D18" s="16">
        <v>1800</v>
      </c>
      <c r="E18" s="17" t="s">
        <v>5</v>
      </c>
      <c r="F18" s="20">
        <v>39922.329888749045</v>
      </c>
      <c r="G18" s="20">
        <v>94577.330203145</v>
      </c>
      <c r="H18" s="20">
        <v>87344.114719082121</v>
      </c>
      <c r="I18" s="20">
        <v>101457.87214715165</v>
      </c>
      <c r="J18" s="20">
        <v>105425.12374451791</v>
      </c>
      <c r="K18" s="20">
        <v>40082.140833675883</v>
      </c>
      <c r="L18" s="20">
        <v>78418.830238408351</v>
      </c>
      <c r="M18" s="20">
        <v>15650.591863423624</v>
      </c>
      <c r="N18" s="20">
        <v>-23028.031471968585</v>
      </c>
      <c r="O18" s="20">
        <v>47432.514614094129</v>
      </c>
      <c r="P18" s="20">
        <v>78888.777893983264</v>
      </c>
      <c r="Q18" s="20">
        <v>107181.60850296123</v>
      </c>
      <c r="R18" s="20">
        <v>91668.631003554823</v>
      </c>
      <c r="S18" s="20">
        <v>111147.11234366526</v>
      </c>
      <c r="T18" s="20">
        <v>68296.877049151823</v>
      </c>
    </row>
    <row r="19" spans="2:20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v>12543.630591374796</v>
      </c>
      <c r="G19" s="9">
        <v>8023.738830833051</v>
      </c>
      <c r="H19" s="9">
        <v>8781.3981257377636</v>
      </c>
      <c r="I19" s="9">
        <v>31741.958709151117</v>
      </c>
      <c r="J19" s="9">
        <v>11092.837083270464</v>
      </c>
      <c r="K19" s="9">
        <v>6169.732196091697</v>
      </c>
      <c r="L19" s="9">
        <v>3955.0246232967415</v>
      </c>
      <c r="M19" s="9">
        <v>8272.8143685323284</v>
      </c>
      <c r="N19" s="9">
        <v>1564.9961332313962</v>
      </c>
      <c r="O19" s="9">
        <v>1383.2291107116459</v>
      </c>
      <c r="P19" s="9">
        <v>25139.974261802734</v>
      </c>
      <c r="Q19" s="9">
        <v>11763.232433442779</v>
      </c>
      <c r="R19" s="9">
        <v>14998.148107381197</v>
      </c>
      <c r="S19" s="9">
        <v>13958.848637817146</v>
      </c>
      <c r="T19" s="9">
        <v>30397.815576037086</v>
      </c>
    </row>
    <row r="20" spans="2:20" ht="15" customHeight="1">
      <c r="B20" s="42"/>
      <c r="C20" s="45"/>
      <c r="D20" s="11">
        <v>4000</v>
      </c>
      <c r="E20" s="12">
        <v>12000</v>
      </c>
      <c r="F20" s="14">
        <v>83004.034407679501</v>
      </c>
      <c r="G20" s="14">
        <v>39579.059881446679</v>
      </c>
      <c r="H20" s="14">
        <v>59587.185345365695</v>
      </c>
      <c r="I20" s="14">
        <v>106813.63050043305</v>
      </c>
      <c r="J20" s="14">
        <v>44077.264463701453</v>
      </c>
      <c r="K20" s="14">
        <v>47771.477332825045</v>
      </c>
      <c r="L20" s="14">
        <v>58984.551672875205</v>
      </c>
      <c r="M20" s="14">
        <v>29585.961407727384</v>
      </c>
      <c r="N20" s="14">
        <v>15397.241270199844</v>
      </c>
      <c r="O20" s="14">
        <v>21348.24147853081</v>
      </c>
      <c r="P20" s="14">
        <v>71116.540923582943</v>
      </c>
      <c r="Q20" s="14">
        <v>55022.585536915336</v>
      </c>
      <c r="R20" s="14">
        <v>51584.177807216118</v>
      </c>
      <c r="S20" s="14">
        <v>49956.40208245517</v>
      </c>
      <c r="T20" s="14">
        <v>156057.11945926221</v>
      </c>
    </row>
    <row r="21" spans="2:20" ht="15" customHeight="1">
      <c r="B21" s="42"/>
      <c r="C21" s="45"/>
      <c r="D21" s="11">
        <v>12000</v>
      </c>
      <c r="E21" s="12">
        <v>20000</v>
      </c>
      <c r="F21" s="14">
        <v>156777.50333725329</v>
      </c>
      <c r="G21" s="14">
        <v>78767.218920361323</v>
      </c>
      <c r="H21" s="14">
        <v>133911.81569925937</v>
      </c>
      <c r="I21" s="14">
        <v>267425.35410850955</v>
      </c>
      <c r="J21" s="14">
        <v>104583.23335995236</v>
      </c>
      <c r="K21" s="14">
        <v>80275.843306108436</v>
      </c>
      <c r="L21" s="14">
        <v>60403.196065943193</v>
      </c>
      <c r="M21" s="14">
        <v>57742.663629461269</v>
      </c>
      <c r="N21" s="14">
        <v>27593.919161917685</v>
      </c>
      <c r="O21" s="14">
        <v>53859.807425522078</v>
      </c>
      <c r="P21" s="14">
        <v>87905.403310827285</v>
      </c>
      <c r="Q21" s="14">
        <v>102219.77244892344</v>
      </c>
      <c r="R21" s="14">
        <v>127492.51076565588</v>
      </c>
      <c r="S21" s="14">
        <v>47360.815868824015</v>
      </c>
      <c r="T21" s="14">
        <v>328651.47185257921</v>
      </c>
    </row>
    <row r="22" spans="2:20" ht="15" customHeight="1">
      <c r="B22" s="43"/>
      <c r="C22" s="46"/>
      <c r="D22" s="16">
        <v>20000</v>
      </c>
      <c r="E22" s="17" t="s">
        <v>5</v>
      </c>
      <c r="F22" s="19">
        <v>219852.55222392606</v>
      </c>
      <c r="G22" s="19">
        <v>241027.65643411424</v>
      </c>
      <c r="H22" s="19">
        <v>273077.59385522042</v>
      </c>
      <c r="I22" s="19">
        <v>574625.53265942924</v>
      </c>
      <c r="J22" s="19">
        <v>107471.7421985393</v>
      </c>
      <c r="K22" s="19">
        <v>325929.82028701046</v>
      </c>
      <c r="L22" s="19">
        <v>60403.196065943193</v>
      </c>
      <c r="M22" s="19">
        <v>114184.67051549419</v>
      </c>
      <c r="N22" s="19">
        <v>95259.940308274367</v>
      </c>
      <c r="O22" s="19">
        <v>92114.340665210431</v>
      </c>
      <c r="P22" s="19">
        <v>244079.35619780538</v>
      </c>
      <c r="Q22" s="19">
        <v>643838.86517231108</v>
      </c>
      <c r="R22" s="19">
        <v>394231.87305512029</v>
      </c>
      <c r="S22" s="19">
        <v>67245.555596851147</v>
      </c>
      <c r="T22" s="19">
        <v>817126.37524161336</v>
      </c>
    </row>
    <row r="23" spans="2:20">
      <c r="B23" s="47" t="s">
        <v>12</v>
      </c>
      <c r="C23" s="47"/>
      <c r="D23" s="47"/>
      <c r="E23" s="47"/>
      <c r="F23" s="24" t="s">
        <v>11</v>
      </c>
      <c r="G23" s="24" t="s">
        <v>11</v>
      </c>
      <c r="H23" s="24" t="s">
        <v>11</v>
      </c>
      <c r="I23" s="24" t="s">
        <v>11</v>
      </c>
      <c r="J23" s="24" t="s">
        <v>11</v>
      </c>
      <c r="K23" s="24" t="s">
        <v>11</v>
      </c>
      <c r="L23" s="24" t="s">
        <v>11</v>
      </c>
      <c r="M23" s="24" t="s">
        <v>11</v>
      </c>
      <c r="N23" s="24" t="s">
        <v>11</v>
      </c>
      <c r="O23" s="24" t="s">
        <v>11</v>
      </c>
      <c r="P23" s="24" t="s">
        <v>11</v>
      </c>
      <c r="Q23" s="24" t="s">
        <v>11</v>
      </c>
      <c r="R23" s="24" t="s">
        <v>11</v>
      </c>
      <c r="S23" s="24" t="s">
        <v>11</v>
      </c>
      <c r="T23" s="24">
        <v>675605.10871979524</v>
      </c>
    </row>
  </sheetData>
  <mergeCells count="27"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T4:T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H4:H5"/>
    <mergeCell ref="B2:D2"/>
    <mergeCell ref="B3:E3"/>
    <mergeCell ref="B4:E5"/>
    <mergeCell ref="F4:F5"/>
    <mergeCell ref="G4:G5"/>
  </mergeCells>
  <pageMargins left="0.19685039370078738" right="0.19685039370078738" top="0.59055118110236215" bottom="0.78740157480314954" header="0.19685039370078738" footer="0.19685039370078738"/>
  <pageSetup paperSize="9" scale="71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18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15.423931920237925</v>
      </c>
      <c r="G6" s="5">
        <f>'Jun-20'!$T6</f>
        <v>27.039621319934401</v>
      </c>
      <c r="H6" s="5">
        <f>SUM(F6:G6)</f>
        <v>42.463553240172324</v>
      </c>
      <c r="J6" s="5">
        <f>SUMIF('Ofgem IA'!$4:$4,$B$2,'Ofgem IA'!6:6)</f>
        <v>18.935768992836149</v>
      </c>
      <c r="K6" s="5">
        <f>'Ofgem IA'!$T6</f>
        <v>34.043920274628242</v>
      </c>
      <c r="L6" s="5">
        <f>SUM(J6:K6)</f>
        <v>52.979689267464394</v>
      </c>
      <c r="N6" s="5">
        <f>F6-J6</f>
        <v>-3.5118370725982242</v>
      </c>
      <c r="O6" s="5">
        <f t="shared" ref="O6:O23" si="0">G6-K6</f>
        <v>-7.0042989546938408</v>
      </c>
      <c r="P6" s="5">
        <f t="shared" ref="P6:P23" si="1">H6-L6</f>
        <v>-10.51613602729207</v>
      </c>
      <c r="Q6" s="25">
        <f>IFERROR(N6/J6,0)</f>
        <v>-0.18546049404842421</v>
      </c>
      <c r="R6" s="25">
        <f t="shared" ref="R6:R23" si="2">IFERROR(O6/K6,0)</f>
        <v>-0.20574301955212551</v>
      </c>
      <c r="S6" s="25">
        <f t="shared" ref="S6:S23" si="3">IFERROR(P6/L6,0)</f>
        <v>-0.19849372793037848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7.989895462120483</v>
      </c>
      <c r="G7" s="10">
        <f>'Jun-20'!$T7</f>
        <v>12.035246935601696</v>
      </c>
      <c r="H7" s="10">
        <f t="shared" ref="H7:H23" si="4">SUM(F7:G7)</f>
        <v>20.025142397722178</v>
      </c>
      <c r="J7" s="10">
        <f>SUMIF('Ofgem IA'!$4:$4,$B$2,'Ofgem IA'!7:7)</f>
        <v>10.094006213480499</v>
      </c>
      <c r="K7" s="10">
        <f>'Ofgem IA'!$T7</f>
        <v>18.132474496361727</v>
      </c>
      <c r="L7" s="10">
        <f t="shared" ref="L7:L23" si="5">SUM(J7:K7)</f>
        <v>28.226480709842228</v>
      </c>
      <c r="N7" s="10">
        <f t="shared" ref="N7:N23" si="6">F7-J7</f>
        <v>-2.1041107513600164</v>
      </c>
      <c r="O7" s="10">
        <f t="shared" si="0"/>
        <v>-6.0972275607600306</v>
      </c>
      <c r="P7" s="10">
        <f t="shared" si="1"/>
        <v>-8.2013383121200505</v>
      </c>
      <c r="Q7" s="26">
        <f t="shared" ref="Q7:Q23" si="7">IFERROR(N7/J7,0)</f>
        <v>-0.20845150150095867</v>
      </c>
      <c r="R7" s="26">
        <f t="shared" si="2"/>
        <v>-0.33626009301617582</v>
      </c>
      <c r="S7" s="26">
        <f t="shared" si="3"/>
        <v>-0.2905547594270349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38.390427177017052</v>
      </c>
      <c r="G8" s="15">
        <f>'Jun-20'!$T8</f>
        <v>64.955342739520077</v>
      </c>
      <c r="H8" s="15">
        <f t="shared" si="4"/>
        <v>103.34576991653714</v>
      </c>
      <c r="J8" s="15">
        <f>SUMIF('Ofgem IA'!$4:$4,$B$2,'Ofgem IA'!8:8)</f>
        <v>49.604424350407868</v>
      </c>
      <c r="K8" s="15">
        <f>'Ofgem IA'!$T8</f>
        <v>89.107430728471613</v>
      </c>
      <c r="L8" s="15">
        <f t="shared" si="5"/>
        <v>138.71185507887947</v>
      </c>
      <c r="N8" s="15">
        <f t="shared" si="6"/>
        <v>-11.213997173390815</v>
      </c>
      <c r="O8" s="15">
        <f t="shared" si="0"/>
        <v>-24.152087988951536</v>
      </c>
      <c r="P8" s="15">
        <f t="shared" si="1"/>
        <v>-35.36608516234233</v>
      </c>
      <c r="Q8" s="27">
        <f t="shared" si="7"/>
        <v>-0.22606848724167503</v>
      </c>
      <c r="R8" s="27">
        <f t="shared" si="2"/>
        <v>-0.27104460078697407</v>
      </c>
      <c r="S8" s="27">
        <f t="shared" si="3"/>
        <v>-0.25496079727454557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90.975182894684494</v>
      </c>
      <c r="G9" s="15">
        <f>'Jun-20'!$T9</f>
        <v>155.85277092681176</v>
      </c>
      <c r="H9" s="15">
        <f t="shared" si="4"/>
        <v>246.82795382149624</v>
      </c>
      <c r="J9" s="15">
        <f>SUMIF('Ofgem IA'!$4:$4,$B$2,'Ofgem IA'!9:9)</f>
        <v>115.43908391795286</v>
      </c>
      <c r="K9" s="15">
        <f>'Ofgem IA'!$T9</f>
        <v>207.37021562659504</v>
      </c>
      <c r="L9" s="15">
        <f t="shared" si="5"/>
        <v>322.80929954454791</v>
      </c>
      <c r="N9" s="15">
        <f t="shared" si="6"/>
        <v>-24.463901023268363</v>
      </c>
      <c r="O9" s="15">
        <f t="shared" si="0"/>
        <v>-51.517444699783283</v>
      </c>
      <c r="P9" s="15">
        <f t="shared" si="1"/>
        <v>-75.981345723051675</v>
      </c>
      <c r="Q9" s="27">
        <f t="shared" si="7"/>
        <v>-0.21192043624199089</v>
      </c>
      <c r="R9" s="27">
        <f t="shared" si="2"/>
        <v>-0.24843222805221513</v>
      </c>
      <c r="S9" s="27">
        <f t="shared" si="3"/>
        <v>-0.23537533097792987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272.66283567004143</v>
      </c>
      <c r="G10" s="20">
        <f>'Jun-20'!$T10</f>
        <v>488.47810836381632</v>
      </c>
      <c r="H10" s="20">
        <f t="shared" si="4"/>
        <v>761.14094403385775</v>
      </c>
      <c r="J10" s="20">
        <f>SUMIF('Ofgem IA'!$4:$4,$B$2,'Ofgem IA'!10:10)</f>
        <v>327.82932921920809</v>
      </c>
      <c r="K10" s="20">
        <f>'Ofgem IA'!$T10</f>
        <v>588.89967229146373</v>
      </c>
      <c r="L10" s="20">
        <f t="shared" si="5"/>
        <v>916.72900151067188</v>
      </c>
      <c r="N10" s="20">
        <f t="shared" si="6"/>
        <v>-55.16649354916666</v>
      </c>
      <c r="O10" s="20">
        <f t="shared" si="0"/>
        <v>-100.42156392764741</v>
      </c>
      <c r="P10" s="20">
        <f t="shared" si="1"/>
        <v>-155.58805747681413</v>
      </c>
      <c r="Q10" s="28">
        <f t="shared" si="7"/>
        <v>-0.16827809055570725</v>
      </c>
      <c r="R10" s="28">
        <f t="shared" si="2"/>
        <v>-0.17052406148724403</v>
      </c>
      <c r="S10" s="28">
        <f t="shared" si="3"/>
        <v>-0.16972088503845909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473.4204297283905</v>
      </c>
      <c r="G11" s="21">
        <f>'Jun-20'!$T11</f>
        <v>847.7899409746932</v>
      </c>
      <c r="H11" s="21">
        <f t="shared" si="4"/>
        <v>1321.2103707030838</v>
      </c>
      <c r="J11" s="21">
        <f>SUMIF('Ofgem IA'!$4:$4,$B$2,'Ofgem IA'!11:11)</f>
        <v>543.98549038360568</v>
      </c>
      <c r="K11" s="21">
        <f>'Ofgem IA'!$T11</f>
        <v>1087.7072347918697</v>
      </c>
      <c r="L11" s="21">
        <f t="shared" si="5"/>
        <v>1631.6927251754755</v>
      </c>
      <c r="N11" s="21">
        <f t="shared" si="6"/>
        <v>-70.565060655215177</v>
      </c>
      <c r="O11" s="21">
        <f t="shared" si="0"/>
        <v>-239.91729381717653</v>
      </c>
      <c r="P11" s="21">
        <f t="shared" si="1"/>
        <v>-310.48235447239176</v>
      </c>
      <c r="Q11" s="29">
        <f t="shared" si="7"/>
        <v>-0.12971864489520551</v>
      </c>
      <c r="R11" s="29">
        <f t="shared" si="2"/>
        <v>-0.2205715712308231</v>
      </c>
      <c r="S11" s="29">
        <f t="shared" si="3"/>
        <v>-0.19028236731214321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846.54588091132564</v>
      </c>
      <c r="G12" s="15">
        <f>'Jun-20'!$T12</f>
        <v>1543.9377433293696</v>
      </c>
      <c r="H12" s="15">
        <f t="shared" si="4"/>
        <v>2390.4836242406955</v>
      </c>
      <c r="J12" s="15">
        <f>SUMIF('Ofgem IA'!$4:$4,$B$2,'Ofgem IA'!12:12)</f>
        <v>1061.868789142193</v>
      </c>
      <c r="K12" s="15">
        <f>'Ofgem IA'!$T12</f>
        <v>1953.302677709692</v>
      </c>
      <c r="L12" s="15">
        <f t="shared" si="5"/>
        <v>3015.1714668518853</v>
      </c>
      <c r="N12" s="15">
        <f t="shared" si="6"/>
        <v>-215.32290823086737</v>
      </c>
      <c r="O12" s="15">
        <f t="shared" si="0"/>
        <v>-409.36493438032244</v>
      </c>
      <c r="P12" s="15">
        <f t="shared" si="1"/>
        <v>-624.68784261118981</v>
      </c>
      <c r="Q12" s="27">
        <f t="shared" si="7"/>
        <v>-0.20277732092004622</v>
      </c>
      <c r="R12" s="27">
        <f t="shared" si="2"/>
        <v>-0.20957578108699237</v>
      </c>
      <c r="S12" s="27">
        <f t="shared" si="3"/>
        <v>-0.20718153162394476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1388.4675197638246</v>
      </c>
      <c r="G13" s="15">
        <f>'Jun-20'!$T13</f>
        <v>2476.0612118519643</v>
      </c>
      <c r="H13" s="15">
        <f t="shared" si="4"/>
        <v>3864.5287316157892</v>
      </c>
      <c r="J13" s="15">
        <f>SUMIF('Ofgem IA'!$4:$4,$B$2,'Ofgem IA'!13:13)</f>
        <v>1744.2633792948823</v>
      </c>
      <c r="K13" s="15">
        <f>'Ofgem IA'!$T13</f>
        <v>3125.4182668520543</v>
      </c>
      <c r="L13" s="15">
        <f t="shared" si="5"/>
        <v>4869.6816461469371</v>
      </c>
      <c r="N13" s="15">
        <f t="shared" si="6"/>
        <v>-355.79585953105766</v>
      </c>
      <c r="O13" s="15">
        <f t="shared" si="0"/>
        <v>-649.35705500008999</v>
      </c>
      <c r="P13" s="15">
        <f t="shared" si="1"/>
        <v>-1005.1529145311479</v>
      </c>
      <c r="Q13" s="27">
        <f t="shared" si="7"/>
        <v>-0.20398058214974851</v>
      </c>
      <c r="R13" s="27">
        <f t="shared" si="2"/>
        <v>-0.20776644901807895</v>
      </c>
      <c r="S13" s="27">
        <f t="shared" si="3"/>
        <v>-0.20641039549812462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3050.1122022912355</v>
      </c>
      <c r="G14" s="20">
        <f>'Jun-20'!$T14</f>
        <v>5634.8464928936137</v>
      </c>
      <c r="H14" s="20">
        <f t="shared" si="4"/>
        <v>8684.9586951848487</v>
      </c>
      <c r="J14" s="20">
        <f>SUMIF('Ofgem IA'!$4:$4,$B$2,'Ofgem IA'!14:14)</f>
        <v>3889.2673684255674</v>
      </c>
      <c r="K14" s="20">
        <f>'Ofgem IA'!$T14</f>
        <v>7214.6727669566544</v>
      </c>
      <c r="L14" s="20">
        <f t="shared" si="5"/>
        <v>11103.940135382221</v>
      </c>
      <c r="N14" s="20">
        <f t="shared" si="6"/>
        <v>-839.15516613433192</v>
      </c>
      <c r="O14" s="20">
        <f t="shared" si="0"/>
        <v>-1579.8262740630407</v>
      </c>
      <c r="P14" s="20">
        <f t="shared" si="1"/>
        <v>-2418.9814401973726</v>
      </c>
      <c r="Q14" s="28">
        <f t="shared" si="7"/>
        <v>-0.21576175835759892</v>
      </c>
      <c r="R14" s="28">
        <f t="shared" si="2"/>
        <v>-0.21897407201871671</v>
      </c>
      <c r="S14" s="28">
        <f t="shared" si="3"/>
        <v>-0.2178489266606719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2253.1523026319442</v>
      </c>
      <c r="G15" s="10">
        <f>'Jun-20'!$T15</f>
        <v>3657.8875007357901</v>
      </c>
      <c r="H15" s="10">
        <f t="shared" si="4"/>
        <v>5911.0398033677338</v>
      </c>
      <c r="J15" s="10">
        <f>SUMIF('Ofgem IA'!$4:$4,$B$2,'Ofgem IA'!15:15)</f>
        <v>2317.7826794957723</v>
      </c>
      <c r="K15" s="10">
        <f>'Ofgem IA'!$T15</f>
        <v>4455.5245440277777</v>
      </c>
      <c r="L15" s="10">
        <f t="shared" si="5"/>
        <v>6773.3072235235504</v>
      </c>
      <c r="N15" s="10">
        <f t="shared" si="6"/>
        <v>-64.630376863828133</v>
      </c>
      <c r="O15" s="10">
        <f t="shared" si="0"/>
        <v>-797.63704329198754</v>
      </c>
      <c r="P15" s="10">
        <f t="shared" si="1"/>
        <v>-862.26742015581658</v>
      </c>
      <c r="Q15" s="26">
        <f t="shared" si="7"/>
        <v>-2.7884571506888778E-2</v>
      </c>
      <c r="R15" s="26">
        <f t="shared" si="2"/>
        <v>-0.17902202881165741</v>
      </c>
      <c r="S15" s="26">
        <f t="shared" si="3"/>
        <v>-0.12730375157960949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7496.7513342709544</v>
      </c>
      <c r="G16" s="15">
        <f>'Jun-20'!$T16</f>
        <v>12779.865128995616</v>
      </c>
      <c r="H16" s="15">
        <f t="shared" si="4"/>
        <v>20276.616463266571</v>
      </c>
      <c r="J16" s="15">
        <f>SUMIF('Ofgem IA'!$4:$4,$B$2,'Ofgem IA'!16:16)</f>
        <v>8192.179608099048</v>
      </c>
      <c r="K16" s="15">
        <f>'Ofgem IA'!$T16</f>
        <v>16164.080738362112</v>
      </c>
      <c r="L16" s="15">
        <f t="shared" si="5"/>
        <v>24356.26034646116</v>
      </c>
      <c r="N16" s="15">
        <f t="shared" si="6"/>
        <v>-695.42827382809355</v>
      </c>
      <c r="O16" s="15">
        <f t="shared" si="0"/>
        <v>-3384.2156093664962</v>
      </c>
      <c r="P16" s="15">
        <f t="shared" si="1"/>
        <v>-4079.6438831945889</v>
      </c>
      <c r="Q16" s="27">
        <f t="shared" si="7"/>
        <v>-8.4889285525499361E-2</v>
      </c>
      <c r="R16" s="27">
        <f t="shared" si="2"/>
        <v>-0.20936641335468947</v>
      </c>
      <c r="S16" s="27">
        <f t="shared" si="3"/>
        <v>-0.16749877958121515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15282.419094615469</v>
      </c>
      <c r="G17" s="15">
        <f>'Jun-20'!$T17</f>
        <v>26066.994021942584</v>
      </c>
      <c r="H17" s="15">
        <f t="shared" si="4"/>
        <v>41349.413116558055</v>
      </c>
      <c r="J17" s="15">
        <f>SUMIF('Ofgem IA'!$4:$4,$B$2,'Ofgem IA'!17:17)</f>
        <v>15229.200916776736</v>
      </c>
      <c r="K17" s="15">
        <f>'Ofgem IA'!$T17</f>
        <v>29492.236572251302</v>
      </c>
      <c r="L17" s="15">
        <f t="shared" si="5"/>
        <v>44721.437489028038</v>
      </c>
      <c r="N17" s="15">
        <f t="shared" si="6"/>
        <v>53.218177838733027</v>
      </c>
      <c r="O17" s="15">
        <f t="shared" si="0"/>
        <v>-3425.2425503087179</v>
      </c>
      <c r="P17" s="15">
        <f t="shared" si="1"/>
        <v>-3372.0243724699831</v>
      </c>
      <c r="Q17" s="27">
        <f t="shared" si="7"/>
        <v>3.4944826146529472E-3</v>
      </c>
      <c r="R17" s="27">
        <f t="shared" si="2"/>
        <v>-0.11614048130657764</v>
      </c>
      <c r="S17" s="27">
        <f t="shared" si="3"/>
        <v>-7.5400625780360386E-2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39922.329888749045</v>
      </c>
      <c r="G18" s="20">
        <f>'Jun-20'!$T18</f>
        <v>68296.877049151823</v>
      </c>
      <c r="H18" s="20">
        <f t="shared" si="4"/>
        <v>108219.20693790086</v>
      </c>
      <c r="J18" s="20">
        <f>SUMIF('Ofgem IA'!$4:$4,$B$2,'Ofgem IA'!18:18)</f>
        <v>41988.984595243972</v>
      </c>
      <c r="K18" s="20">
        <f>'Ofgem IA'!$T18</f>
        <v>85090.958006795234</v>
      </c>
      <c r="L18" s="20">
        <f t="shared" si="5"/>
        <v>127079.9426020392</v>
      </c>
      <c r="N18" s="20">
        <f t="shared" si="6"/>
        <v>-2066.6547064949264</v>
      </c>
      <c r="O18" s="20">
        <f t="shared" si="0"/>
        <v>-16794.080957643411</v>
      </c>
      <c r="P18" s="20">
        <f t="shared" si="1"/>
        <v>-18860.735664138338</v>
      </c>
      <c r="Q18" s="28">
        <f t="shared" si="7"/>
        <v>-4.921897317633666E-2</v>
      </c>
      <c r="R18" s="28">
        <f t="shared" si="2"/>
        <v>-0.19736622258151404</v>
      </c>
      <c r="S18" s="28">
        <f t="shared" si="3"/>
        <v>-0.14841630612945908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12543.630591374796</v>
      </c>
      <c r="G19" s="9">
        <f>'Jun-20'!$T19</f>
        <v>30397.815576037086</v>
      </c>
      <c r="H19" s="9">
        <f t="shared" si="4"/>
        <v>42941.446167411879</v>
      </c>
      <c r="J19" s="9">
        <f>SUMIF('Ofgem IA'!$4:$4,$B$2,'Ofgem IA'!19:19)</f>
        <v>6982.262003700429</v>
      </c>
      <c r="K19" s="9">
        <f>'Ofgem IA'!$T19</f>
        <v>12291.564821344133</v>
      </c>
      <c r="L19" s="9">
        <f t="shared" si="5"/>
        <v>19273.826825044562</v>
      </c>
      <c r="N19" s="9">
        <f t="shared" si="6"/>
        <v>5561.3685876743675</v>
      </c>
      <c r="O19" s="9">
        <f t="shared" si="0"/>
        <v>18106.250754692956</v>
      </c>
      <c r="P19" s="9">
        <f t="shared" si="1"/>
        <v>23667.619342367318</v>
      </c>
      <c r="Q19" s="8">
        <f t="shared" si="7"/>
        <v>0.79649955626514413</v>
      </c>
      <c r="R19" s="8">
        <f t="shared" si="2"/>
        <v>1.4730631142465849</v>
      </c>
      <c r="S19" s="8">
        <f t="shared" si="3"/>
        <v>1.2279667944102013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83004.034407679501</v>
      </c>
      <c r="G20" s="14">
        <f>'Jun-20'!$T20</f>
        <v>156057.11945926221</v>
      </c>
      <c r="H20" s="14">
        <f t="shared" si="4"/>
        <v>239061.15386694169</v>
      </c>
      <c r="J20" s="14">
        <f>SUMIF('Ofgem IA'!$4:$4,$B$2,'Ofgem IA'!20:20)</f>
        <v>47502.234798651472</v>
      </c>
      <c r="K20" s="14">
        <f>'Ofgem IA'!$T20</f>
        <v>127330.76935408903</v>
      </c>
      <c r="L20" s="14">
        <f t="shared" si="5"/>
        <v>174833.0041527405</v>
      </c>
      <c r="N20" s="14">
        <f t="shared" si="6"/>
        <v>35501.799609028028</v>
      </c>
      <c r="O20" s="14">
        <f t="shared" si="0"/>
        <v>28726.350105173173</v>
      </c>
      <c r="P20" s="14">
        <f t="shared" si="1"/>
        <v>64228.149714201194</v>
      </c>
      <c r="Q20" s="13">
        <f t="shared" si="7"/>
        <v>0.74737114494739265</v>
      </c>
      <c r="R20" s="13">
        <f t="shared" si="2"/>
        <v>0.22560415091256708</v>
      </c>
      <c r="S20" s="13">
        <f t="shared" si="3"/>
        <v>0.36736856422194253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156777.50333725329</v>
      </c>
      <c r="G21" s="14">
        <f>'Jun-20'!$T21</f>
        <v>328651.47185257921</v>
      </c>
      <c r="H21" s="14">
        <f t="shared" si="4"/>
        <v>485428.9751898325</v>
      </c>
      <c r="J21" s="14">
        <f>SUMIF('Ofgem IA'!$4:$4,$B$2,'Ofgem IA'!21:21)</f>
        <v>142616.32626424136</v>
      </c>
      <c r="K21" s="14">
        <f>'Ofgem IA'!$T21</f>
        <v>342164.84126319754</v>
      </c>
      <c r="L21" s="14">
        <f t="shared" si="5"/>
        <v>484781.1675274389</v>
      </c>
      <c r="N21" s="14">
        <f t="shared" si="6"/>
        <v>14161.177073011931</v>
      </c>
      <c r="O21" s="14">
        <f t="shared" si="0"/>
        <v>-13513.369410618325</v>
      </c>
      <c r="P21" s="14">
        <f t="shared" si="1"/>
        <v>647.80766239360673</v>
      </c>
      <c r="Q21" s="13">
        <f t="shared" si="7"/>
        <v>9.9295623747690159E-2</v>
      </c>
      <c r="R21" s="13">
        <f t="shared" si="2"/>
        <v>-3.9493740387615307E-2</v>
      </c>
      <c r="S21" s="13">
        <f t="shared" si="3"/>
        <v>1.3362888366676093E-3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219852.55222392606</v>
      </c>
      <c r="G22" s="19">
        <f>'Jun-20'!$T22</f>
        <v>817126.37524161336</v>
      </c>
      <c r="H22" s="19">
        <f t="shared" si="4"/>
        <v>1036978.9274655394</v>
      </c>
      <c r="J22" s="19">
        <f>SUMIF('Ofgem IA'!$4:$4,$B$2,'Ofgem IA'!22:22)</f>
        <v>446184.64939991437</v>
      </c>
      <c r="K22" s="19">
        <f>'Ofgem IA'!$T22</f>
        <v>894403.72155592882</v>
      </c>
      <c r="L22" s="19">
        <f t="shared" si="5"/>
        <v>1340588.3709558432</v>
      </c>
      <c r="N22" s="19">
        <f t="shared" si="6"/>
        <v>-226332.09717598831</v>
      </c>
      <c r="O22" s="19">
        <f t="shared" si="0"/>
        <v>-77277.346314315451</v>
      </c>
      <c r="P22" s="19">
        <f t="shared" si="1"/>
        <v>-303609.44349030382</v>
      </c>
      <c r="Q22" s="18">
        <f t="shared" si="7"/>
        <v>-0.5072610576818104</v>
      </c>
      <c r="R22" s="18">
        <f t="shared" si="2"/>
        <v>-8.6400966869728243E-2</v>
      </c>
      <c r="S22" s="18">
        <f t="shared" si="3"/>
        <v>-0.22647477038296956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4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5"/>
        <v>549122.74871496414</v>
      </c>
      <c r="N23" s="24">
        <f t="shared" si="6"/>
        <v>0</v>
      </c>
      <c r="O23" s="24">
        <f t="shared" si="0"/>
        <v>126482.36000483111</v>
      </c>
      <c r="P23" s="24">
        <f t="shared" si="1"/>
        <v>126482.36000483111</v>
      </c>
      <c r="Q23" s="30">
        <f t="shared" si="7"/>
        <v>0</v>
      </c>
      <c r="R23" s="30">
        <f t="shared" si="2"/>
        <v>0.23033531264333929</v>
      </c>
      <c r="S23" s="30">
        <f t="shared" si="3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13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35.293787614496189</v>
      </c>
      <c r="G6" s="5">
        <f>'Jun-20'!$T6</f>
        <v>27.039621319934401</v>
      </c>
      <c r="H6" s="5">
        <f>SUM(F6:G6)</f>
        <v>62.333408934430594</v>
      </c>
      <c r="J6" s="5">
        <f>SUMIF('Ofgem IA'!$4:$4,$B$2,'Ofgem IA'!6:6)</f>
        <v>33.346536335446146</v>
      </c>
      <c r="K6" s="5">
        <f>'Ofgem IA'!$T6</f>
        <v>34.043920274628242</v>
      </c>
      <c r="L6" s="5">
        <f>SUM(J6:K6)</f>
        <v>67.390456610074381</v>
      </c>
      <c r="N6" s="5">
        <f>F6-J6</f>
        <v>1.9472512790500431</v>
      </c>
      <c r="O6" s="5">
        <f t="shared" ref="O6:P23" si="0">G6-K6</f>
        <v>-7.0042989546938408</v>
      </c>
      <c r="P6" s="5">
        <f t="shared" si="0"/>
        <v>-5.057047675643787</v>
      </c>
      <c r="Q6" s="25">
        <f>IFERROR(N6/J6,0)</f>
        <v>5.8394408926368359E-2</v>
      </c>
      <c r="R6" s="25">
        <f t="shared" ref="R6:S23" si="1">IFERROR(O6/K6,0)</f>
        <v>-0.20574301955212551</v>
      </c>
      <c r="S6" s="25">
        <f t="shared" si="1"/>
        <v>-7.5041006249656358E-2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19.832359734869939</v>
      </c>
      <c r="G7" s="10">
        <f>'Jun-20'!$T7</f>
        <v>12.035246935601696</v>
      </c>
      <c r="H7" s="10">
        <f t="shared" ref="H7:H23" si="2">SUM(F7:G7)</f>
        <v>31.867606670471638</v>
      </c>
      <c r="J7" s="10">
        <f>SUMIF('Ofgem IA'!$4:$4,$B$2,'Ofgem IA'!7:7)</f>
        <v>19.439617844081397</v>
      </c>
      <c r="K7" s="10">
        <f>'Ofgem IA'!$T7</f>
        <v>18.132474496361727</v>
      </c>
      <c r="L7" s="10">
        <f t="shared" ref="L7:L23" si="3">SUM(J7:K7)</f>
        <v>37.57209234044312</v>
      </c>
      <c r="N7" s="10">
        <f t="shared" ref="N7:N23" si="4">F7-J7</f>
        <v>0.39274189078854249</v>
      </c>
      <c r="O7" s="10">
        <f t="shared" si="0"/>
        <v>-6.0972275607600306</v>
      </c>
      <c r="P7" s="10">
        <f t="shared" si="0"/>
        <v>-5.7044856699714828</v>
      </c>
      <c r="Q7" s="26">
        <f t="shared" ref="Q7:Q23" si="5">IFERROR(N7/J7,0)</f>
        <v>2.0203169318378192E-2</v>
      </c>
      <c r="R7" s="26">
        <f t="shared" si="1"/>
        <v>-0.33626009301617582</v>
      </c>
      <c r="S7" s="26">
        <f t="shared" si="1"/>
        <v>-0.15182773475277275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98.754376976673498</v>
      </c>
      <c r="G8" s="15">
        <f>'Jun-20'!$T8</f>
        <v>64.955342739520077</v>
      </c>
      <c r="H8" s="15">
        <f t="shared" si="2"/>
        <v>163.70971971619358</v>
      </c>
      <c r="J8" s="15">
        <f>SUMIF('Ofgem IA'!$4:$4,$B$2,'Ofgem IA'!8:8)</f>
        <v>95.531054009038399</v>
      </c>
      <c r="K8" s="15">
        <f>'Ofgem IA'!$T8</f>
        <v>89.107430728471613</v>
      </c>
      <c r="L8" s="15">
        <f t="shared" si="3"/>
        <v>184.63848473751</v>
      </c>
      <c r="N8" s="15">
        <f t="shared" si="4"/>
        <v>3.2233229676350987</v>
      </c>
      <c r="O8" s="15">
        <f t="shared" si="0"/>
        <v>-24.152087988951536</v>
      </c>
      <c r="P8" s="15">
        <f t="shared" si="0"/>
        <v>-20.928765021316423</v>
      </c>
      <c r="Q8" s="27">
        <f t="shared" si="5"/>
        <v>3.3741101268809755E-2</v>
      </c>
      <c r="R8" s="27">
        <f t="shared" si="1"/>
        <v>-0.27104460078697407</v>
      </c>
      <c r="S8" s="27">
        <f t="shared" si="1"/>
        <v>-0.11334996087662685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238.21820997247028</v>
      </c>
      <c r="G9" s="15">
        <f>'Jun-20'!$T9</f>
        <v>155.85277092681176</v>
      </c>
      <c r="H9" s="15">
        <f t="shared" si="2"/>
        <v>394.07098089928206</v>
      </c>
      <c r="J9" s="15">
        <f>SUMIF('Ofgem IA'!$4:$4,$B$2,'Ofgem IA'!9:9)</f>
        <v>222.31922867640719</v>
      </c>
      <c r="K9" s="15">
        <f>'Ofgem IA'!$T9</f>
        <v>207.37021562659504</v>
      </c>
      <c r="L9" s="15">
        <f t="shared" si="3"/>
        <v>429.68944430300223</v>
      </c>
      <c r="N9" s="15">
        <f t="shared" si="4"/>
        <v>15.898981296063084</v>
      </c>
      <c r="O9" s="15">
        <f t="shared" si="0"/>
        <v>-51.517444699783283</v>
      </c>
      <c r="P9" s="15">
        <f t="shared" si="0"/>
        <v>-35.61846340372017</v>
      </c>
      <c r="Q9" s="27">
        <f t="shared" si="5"/>
        <v>7.1514197807894364E-2</v>
      </c>
      <c r="R9" s="27">
        <f t="shared" si="1"/>
        <v>-0.24843222805221513</v>
      </c>
      <c r="S9" s="27">
        <f t="shared" si="1"/>
        <v>-8.2893503380090605E-2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704.07853755513361</v>
      </c>
      <c r="G10" s="20">
        <f>'Jun-20'!$T10</f>
        <v>488.47810836381632</v>
      </c>
      <c r="H10" s="20">
        <f t="shared" si="2"/>
        <v>1192.5566459189499</v>
      </c>
      <c r="J10" s="20">
        <f>SUMIF('Ofgem IA'!$4:$4,$B$2,'Ofgem IA'!10:10)</f>
        <v>631.35258125678638</v>
      </c>
      <c r="K10" s="20">
        <f>'Ofgem IA'!$T10</f>
        <v>588.89967229146373</v>
      </c>
      <c r="L10" s="20">
        <f t="shared" si="3"/>
        <v>1220.2522535482501</v>
      </c>
      <c r="N10" s="20">
        <f t="shared" si="4"/>
        <v>72.725956298347228</v>
      </c>
      <c r="O10" s="20">
        <f t="shared" si="0"/>
        <v>-100.42156392764741</v>
      </c>
      <c r="P10" s="20">
        <f t="shared" si="0"/>
        <v>-27.695607629300184</v>
      </c>
      <c r="Q10" s="28">
        <f t="shared" si="5"/>
        <v>0.11519071665720777</v>
      </c>
      <c r="R10" s="28">
        <f t="shared" si="1"/>
        <v>-0.17052406148724403</v>
      </c>
      <c r="S10" s="28">
        <f t="shared" si="1"/>
        <v>-2.2696624856677693E-2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1019.9365209640338</v>
      </c>
      <c r="G11" s="21">
        <f>'Jun-20'!$T11</f>
        <v>847.7899409746932</v>
      </c>
      <c r="H11" s="21">
        <f t="shared" si="2"/>
        <v>1867.726461938727</v>
      </c>
      <c r="J11" s="21">
        <f>SUMIF('Ofgem IA'!$4:$4,$B$2,'Ofgem IA'!11:11)</f>
        <v>904.95327522834009</v>
      </c>
      <c r="K11" s="21">
        <f>'Ofgem IA'!$T11</f>
        <v>1087.7072347918697</v>
      </c>
      <c r="L11" s="21">
        <f t="shared" si="3"/>
        <v>1992.6605100202098</v>
      </c>
      <c r="N11" s="21">
        <f t="shared" si="4"/>
        <v>114.98324573569369</v>
      </c>
      <c r="O11" s="21">
        <f t="shared" si="0"/>
        <v>-239.91729381717653</v>
      </c>
      <c r="P11" s="21">
        <f t="shared" si="0"/>
        <v>-124.93404808148284</v>
      </c>
      <c r="Q11" s="29">
        <f t="shared" si="5"/>
        <v>0.1270598702531695</v>
      </c>
      <c r="R11" s="29">
        <f t="shared" si="1"/>
        <v>-0.2205715712308231</v>
      </c>
      <c r="S11" s="29">
        <f t="shared" si="1"/>
        <v>-6.2697106432954675E-2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2326.5823021911706</v>
      </c>
      <c r="G12" s="15">
        <f>'Jun-20'!$T12</f>
        <v>1543.9377433293696</v>
      </c>
      <c r="H12" s="15">
        <f t="shared" si="2"/>
        <v>3870.5200455205404</v>
      </c>
      <c r="J12" s="15">
        <f>SUMIF('Ofgem IA'!$4:$4,$B$2,'Ofgem IA'!12:12)</f>
        <v>2096.5809021477617</v>
      </c>
      <c r="K12" s="15">
        <f>'Ofgem IA'!$T12</f>
        <v>1953.302677709692</v>
      </c>
      <c r="L12" s="15">
        <f t="shared" si="3"/>
        <v>4049.8835798574537</v>
      </c>
      <c r="N12" s="15">
        <f t="shared" si="4"/>
        <v>230.00140004340892</v>
      </c>
      <c r="O12" s="15">
        <f t="shared" si="0"/>
        <v>-409.36493438032244</v>
      </c>
      <c r="P12" s="15">
        <f t="shared" si="0"/>
        <v>-179.36353433691329</v>
      </c>
      <c r="Q12" s="27">
        <f t="shared" si="5"/>
        <v>0.10970308839873187</v>
      </c>
      <c r="R12" s="27">
        <f t="shared" si="1"/>
        <v>-0.20957578108699237</v>
      </c>
      <c r="S12" s="27">
        <f t="shared" si="1"/>
        <v>-4.4288565535315079E-2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3591.9261511151499</v>
      </c>
      <c r="G13" s="15">
        <f>'Jun-20'!$T13</f>
        <v>2476.0612118519643</v>
      </c>
      <c r="H13" s="15">
        <f t="shared" si="2"/>
        <v>6067.9873629671147</v>
      </c>
      <c r="J13" s="15">
        <f>SUMIF('Ofgem IA'!$4:$4,$B$2,'Ofgem IA'!13:13)</f>
        <v>3142.1773556208122</v>
      </c>
      <c r="K13" s="15">
        <f>'Ofgem IA'!$T13</f>
        <v>3125.4182668520543</v>
      </c>
      <c r="L13" s="15">
        <f t="shared" si="3"/>
        <v>6267.595622472867</v>
      </c>
      <c r="N13" s="15">
        <f t="shared" si="4"/>
        <v>449.74879549433763</v>
      </c>
      <c r="O13" s="15">
        <f t="shared" si="0"/>
        <v>-649.35705500008999</v>
      </c>
      <c r="P13" s="15">
        <f t="shared" si="0"/>
        <v>-199.60825950575236</v>
      </c>
      <c r="Q13" s="27">
        <f t="shared" si="5"/>
        <v>0.14313284852932148</v>
      </c>
      <c r="R13" s="27">
        <f t="shared" si="1"/>
        <v>-0.20776644901807895</v>
      </c>
      <c r="S13" s="27">
        <f t="shared" si="1"/>
        <v>-3.1847660814307184E-2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9142.4590774783956</v>
      </c>
      <c r="G14" s="20">
        <f>'Jun-20'!$T14</f>
        <v>5634.8464928936137</v>
      </c>
      <c r="H14" s="20">
        <f t="shared" si="2"/>
        <v>14777.305570372009</v>
      </c>
      <c r="J14" s="20">
        <f>SUMIF('Ofgem IA'!$4:$4,$B$2,'Ofgem IA'!14:14)</f>
        <v>8221.6667767920899</v>
      </c>
      <c r="K14" s="20">
        <f>'Ofgem IA'!$T14</f>
        <v>7214.6727669566544</v>
      </c>
      <c r="L14" s="20">
        <f t="shared" si="3"/>
        <v>15436.339543748745</v>
      </c>
      <c r="N14" s="20">
        <f t="shared" si="4"/>
        <v>920.79230068630568</v>
      </c>
      <c r="O14" s="20">
        <f t="shared" si="0"/>
        <v>-1579.8262740630407</v>
      </c>
      <c r="P14" s="20">
        <f t="shared" si="0"/>
        <v>-659.03397337673596</v>
      </c>
      <c r="Q14" s="28">
        <f t="shared" si="5"/>
        <v>0.11199581857118006</v>
      </c>
      <c r="R14" s="28">
        <f t="shared" si="1"/>
        <v>-0.21897407201871671</v>
      </c>
      <c r="S14" s="28">
        <f t="shared" si="1"/>
        <v>-4.26936691505743E-2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5792.3837895848837</v>
      </c>
      <c r="G15" s="10">
        <f>'Jun-20'!$T15</f>
        <v>3657.8875007357901</v>
      </c>
      <c r="H15" s="10">
        <f t="shared" si="2"/>
        <v>9450.2712903206739</v>
      </c>
      <c r="J15" s="10">
        <f>SUMIF('Ofgem IA'!$4:$4,$B$2,'Ofgem IA'!15:15)</f>
        <v>5033.6364330491397</v>
      </c>
      <c r="K15" s="10">
        <f>'Ofgem IA'!$T15</f>
        <v>4455.5245440277777</v>
      </c>
      <c r="L15" s="10">
        <f t="shared" si="3"/>
        <v>9489.1609770769173</v>
      </c>
      <c r="N15" s="10">
        <f t="shared" si="4"/>
        <v>758.74735653574407</v>
      </c>
      <c r="O15" s="10">
        <f t="shared" si="0"/>
        <v>-797.63704329198754</v>
      </c>
      <c r="P15" s="10">
        <f t="shared" si="0"/>
        <v>-38.889686756243464</v>
      </c>
      <c r="Q15" s="26">
        <f t="shared" si="5"/>
        <v>0.15073543086148769</v>
      </c>
      <c r="R15" s="26">
        <f t="shared" si="1"/>
        <v>-0.17902202881165741</v>
      </c>
      <c r="S15" s="26">
        <f t="shared" si="1"/>
        <v>-4.0983272230484613E-3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19282.679414826733</v>
      </c>
      <c r="G16" s="15">
        <f>'Jun-20'!$T16</f>
        <v>12779.865128995616</v>
      </c>
      <c r="H16" s="15">
        <f t="shared" si="2"/>
        <v>32062.544543822347</v>
      </c>
      <c r="J16" s="15">
        <f>SUMIF('Ofgem IA'!$4:$4,$B$2,'Ofgem IA'!16:16)</f>
        <v>16507.99302751854</v>
      </c>
      <c r="K16" s="15">
        <f>'Ofgem IA'!$T16</f>
        <v>16164.080738362112</v>
      </c>
      <c r="L16" s="15">
        <f t="shared" si="3"/>
        <v>32672.073765880654</v>
      </c>
      <c r="N16" s="15">
        <f t="shared" si="4"/>
        <v>2774.6863873081929</v>
      </c>
      <c r="O16" s="15">
        <f t="shared" si="0"/>
        <v>-3384.2156093664962</v>
      </c>
      <c r="P16" s="15">
        <f t="shared" si="0"/>
        <v>-609.52922205830691</v>
      </c>
      <c r="Q16" s="27">
        <f t="shared" si="5"/>
        <v>0.16808138837245926</v>
      </c>
      <c r="R16" s="27">
        <f t="shared" si="1"/>
        <v>-0.20936641335468947</v>
      </c>
      <c r="S16" s="27">
        <f t="shared" si="1"/>
        <v>-1.865596981771131E-2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37862.316807729767</v>
      </c>
      <c r="G17" s="15">
        <f>'Jun-20'!$T17</f>
        <v>26066.994021942584</v>
      </c>
      <c r="H17" s="15">
        <f t="shared" si="2"/>
        <v>63929.310829672351</v>
      </c>
      <c r="J17" s="15">
        <f>SUMIF('Ofgem IA'!$4:$4,$B$2,'Ofgem IA'!17:17)</f>
        <v>29222.404687375161</v>
      </c>
      <c r="K17" s="15">
        <f>'Ofgem IA'!$T17</f>
        <v>29492.236572251302</v>
      </c>
      <c r="L17" s="15">
        <f t="shared" si="3"/>
        <v>58714.641259626464</v>
      </c>
      <c r="N17" s="15">
        <f t="shared" si="4"/>
        <v>8639.9121203546056</v>
      </c>
      <c r="O17" s="15">
        <f t="shared" si="0"/>
        <v>-3425.2425503087179</v>
      </c>
      <c r="P17" s="15">
        <f t="shared" si="0"/>
        <v>5214.6695700458877</v>
      </c>
      <c r="Q17" s="27">
        <f t="shared" si="5"/>
        <v>0.29566054583068835</v>
      </c>
      <c r="R17" s="27">
        <f t="shared" si="1"/>
        <v>-0.11614048130657764</v>
      </c>
      <c r="S17" s="27">
        <f t="shared" si="1"/>
        <v>8.8813785764056338E-2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94577.330203145</v>
      </c>
      <c r="G18" s="20">
        <f>'Jun-20'!$T18</f>
        <v>68296.877049151823</v>
      </c>
      <c r="H18" s="20">
        <f t="shared" si="2"/>
        <v>162874.20725229682</v>
      </c>
      <c r="J18" s="20">
        <f>SUMIF('Ofgem IA'!$4:$4,$B$2,'Ofgem IA'!18:18)</f>
        <v>80764.529402437518</v>
      </c>
      <c r="K18" s="20">
        <f>'Ofgem IA'!$T18</f>
        <v>85090.958006795234</v>
      </c>
      <c r="L18" s="20">
        <f t="shared" si="3"/>
        <v>165855.48740923277</v>
      </c>
      <c r="N18" s="20">
        <f t="shared" si="4"/>
        <v>13812.800800707482</v>
      </c>
      <c r="O18" s="20">
        <f t="shared" si="0"/>
        <v>-16794.080957643411</v>
      </c>
      <c r="P18" s="20">
        <f t="shared" si="0"/>
        <v>-2981.2801569359435</v>
      </c>
      <c r="Q18" s="28">
        <f t="shared" si="5"/>
        <v>0.17102558391543857</v>
      </c>
      <c r="R18" s="28">
        <f t="shared" si="1"/>
        <v>-0.19736622258151404</v>
      </c>
      <c r="S18" s="28">
        <f t="shared" si="1"/>
        <v>-1.797516743947046E-2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8023.738830833051</v>
      </c>
      <c r="G19" s="9">
        <f>'Jun-20'!$T19</f>
        <v>30397.815576037086</v>
      </c>
      <c r="H19" s="9">
        <f t="shared" si="2"/>
        <v>38421.554406870135</v>
      </c>
      <c r="J19" s="9">
        <f>SUMIF('Ofgem IA'!$4:$4,$B$2,'Ofgem IA'!19:19)</f>
        <v>3572.0330718018236</v>
      </c>
      <c r="K19" s="9">
        <f>'Ofgem IA'!$T19</f>
        <v>12291.564821344133</v>
      </c>
      <c r="L19" s="9">
        <f t="shared" si="3"/>
        <v>15863.597893145956</v>
      </c>
      <c r="N19" s="9">
        <f t="shared" si="4"/>
        <v>4451.705759031227</v>
      </c>
      <c r="O19" s="9">
        <f t="shared" si="0"/>
        <v>18106.250754692956</v>
      </c>
      <c r="P19" s="9">
        <f t="shared" si="0"/>
        <v>22557.956513724181</v>
      </c>
      <c r="Q19" s="8">
        <f t="shared" si="5"/>
        <v>1.2462666693020494</v>
      </c>
      <c r="R19" s="8">
        <f t="shared" si="1"/>
        <v>1.4730631142465849</v>
      </c>
      <c r="S19" s="8">
        <f t="shared" si="1"/>
        <v>1.4219949765286599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39579.059881446679</v>
      </c>
      <c r="G20" s="14">
        <f>'Jun-20'!$T20</f>
        <v>156057.11945926221</v>
      </c>
      <c r="H20" s="14">
        <f t="shared" si="2"/>
        <v>195636.17934070888</v>
      </c>
      <c r="J20" s="14">
        <f>SUMIF('Ofgem IA'!$4:$4,$B$2,'Ofgem IA'!20:20)</f>
        <v>17105.570679777084</v>
      </c>
      <c r="K20" s="14">
        <f>'Ofgem IA'!$T20</f>
        <v>127330.76935408903</v>
      </c>
      <c r="L20" s="14">
        <f t="shared" si="3"/>
        <v>144436.34003386612</v>
      </c>
      <c r="N20" s="14">
        <f t="shared" si="4"/>
        <v>22473.489201669596</v>
      </c>
      <c r="O20" s="14">
        <f t="shared" si="0"/>
        <v>28726.350105173173</v>
      </c>
      <c r="P20" s="14">
        <f t="shared" si="0"/>
        <v>51199.839306842769</v>
      </c>
      <c r="Q20" s="13">
        <f t="shared" si="5"/>
        <v>1.3138111333659677</v>
      </c>
      <c r="R20" s="13">
        <f t="shared" si="1"/>
        <v>0.22560415091256708</v>
      </c>
      <c r="S20" s="13">
        <f t="shared" si="1"/>
        <v>0.35448031495978016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78767.218920361323</v>
      </c>
      <c r="G21" s="14">
        <f>'Jun-20'!$T21</f>
        <v>328651.47185257921</v>
      </c>
      <c r="H21" s="14">
        <f t="shared" si="2"/>
        <v>407418.69077294052</v>
      </c>
      <c r="J21" s="14">
        <f>SUMIF('Ofgem IA'!$4:$4,$B$2,'Ofgem IA'!21:21)</f>
        <v>35838.441095236492</v>
      </c>
      <c r="K21" s="14">
        <f>'Ofgem IA'!$T21</f>
        <v>342164.84126319754</v>
      </c>
      <c r="L21" s="14">
        <f t="shared" si="3"/>
        <v>378003.28235843405</v>
      </c>
      <c r="N21" s="14">
        <f t="shared" si="4"/>
        <v>42928.777825124831</v>
      </c>
      <c r="O21" s="14">
        <f t="shared" si="0"/>
        <v>-13513.369410618325</v>
      </c>
      <c r="P21" s="14">
        <f t="shared" si="0"/>
        <v>29415.40841450647</v>
      </c>
      <c r="Q21" s="13">
        <f t="shared" si="5"/>
        <v>1.1978416614452227</v>
      </c>
      <c r="R21" s="13">
        <f t="shared" si="1"/>
        <v>-3.9493740387615307E-2</v>
      </c>
      <c r="S21" s="13">
        <f t="shared" si="1"/>
        <v>7.7817865048626478E-2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241027.65643411424</v>
      </c>
      <c r="G22" s="19">
        <f>'Jun-20'!$T22</f>
        <v>817126.37524161336</v>
      </c>
      <c r="H22" s="19">
        <f t="shared" si="2"/>
        <v>1058154.0316757276</v>
      </c>
      <c r="J22" s="19">
        <f>SUMIF('Ofgem IA'!$4:$4,$B$2,'Ofgem IA'!22:22)</f>
        <v>170934.47323372803</v>
      </c>
      <c r="K22" s="19">
        <f>'Ofgem IA'!$T22</f>
        <v>894403.72155592882</v>
      </c>
      <c r="L22" s="19">
        <f t="shared" si="3"/>
        <v>1065338.1947896569</v>
      </c>
      <c r="N22" s="19">
        <f t="shared" si="4"/>
        <v>70093.183200386207</v>
      </c>
      <c r="O22" s="19">
        <f t="shared" si="0"/>
        <v>-77277.346314315451</v>
      </c>
      <c r="P22" s="19">
        <f t="shared" si="0"/>
        <v>-7184.1631139293313</v>
      </c>
      <c r="Q22" s="18">
        <f t="shared" si="5"/>
        <v>0.41005878963071407</v>
      </c>
      <c r="R22" s="18">
        <f t="shared" si="1"/>
        <v>-8.6400966869728243E-2</v>
      </c>
      <c r="S22" s="18">
        <f t="shared" si="1"/>
        <v>-6.7435516243250721E-3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F4:H4"/>
    <mergeCell ref="J4:L4"/>
    <mergeCell ref="N4:P4"/>
    <mergeCell ref="B15:B18"/>
    <mergeCell ref="C15:C18"/>
    <mergeCell ref="B23:E23"/>
    <mergeCell ref="B6:B14"/>
    <mergeCell ref="C6:E6"/>
    <mergeCell ref="C7:C10"/>
    <mergeCell ref="C11:C14"/>
    <mergeCell ref="B2:D2"/>
    <mergeCell ref="B3:E3"/>
    <mergeCell ref="B4:E5"/>
    <mergeCell ref="B19:B22"/>
    <mergeCell ref="C19:C22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14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32.441244906098795</v>
      </c>
      <c r="G6" s="5">
        <f>'Jun-20'!$T6</f>
        <v>27.039621319934401</v>
      </c>
      <c r="H6" s="5">
        <f>SUM(F6:G6)</f>
        <v>59.4808662260332</v>
      </c>
      <c r="J6" s="5">
        <f>SUMIF('Ofgem IA'!$4:$4,$B$2,'Ofgem IA'!6:6)</f>
        <v>31.382932622432019</v>
      </c>
      <c r="K6" s="5">
        <f>'Ofgem IA'!$T6</f>
        <v>34.043920274628242</v>
      </c>
      <c r="L6" s="5">
        <f>SUM(J6:K6)</f>
        <v>65.426852897060257</v>
      </c>
      <c r="N6" s="5">
        <f>F6-J6</f>
        <v>1.0583122836667762</v>
      </c>
      <c r="O6" s="5">
        <f t="shared" ref="O6:P23" si="0">G6-K6</f>
        <v>-7.0042989546938408</v>
      </c>
      <c r="P6" s="5">
        <f t="shared" si="0"/>
        <v>-5.9459866710270575</v>
      </c>
      <c r="Q6" s="25">
        <f>IFERROR(N6/J6,0)</f>
        <v>3.3722542644415314E-2</v>
      </c>
      <c r="R6" s="25">
        <f t="shared" ref="R6:S23" si="1">IFERROR(O6/K6,0)</f>
        <v>-0.20574301955212551</v>
      </c>
      <c r="S6" s="25">
        <f t="shared" si="1"/>
        <v>-9.087991257018295E-2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17.926836773425336</v>
      </c>
      <c r="G7" s="10">
        <f>'Jun-20'!$T7</f>
        <v>12.035246935601696</v>
      </c>
      <c r="H7" s="10">
        <f t="shared" ref="H7:H23" si="2">SUM(F7:G7)</f>
        <v>29.962083709027034</v>
      </c>
      <c r="J7" s="10">
        <f>SUMIF('Ofgem IA'!$4:$4,$B$2,'Ofgem IA'!7:7)</f>
        <v>18.969214519513567</v>
      </c>
      <c r="K7" s="10">
        <f>'Ofgem IA'!$T7</f>
        <v>18.132474496361727</v>
      </c>
      <c r="L7" s="10">
        <f t="shared" ref="L7:L23" si="3">SUM(J7:K7)</f>
        <v>37.101689015875294</v>
      </c>
      <c r="N7" s="10">
        <f t="shared" ref="N7:N23" si="4">F7-J7</f>
        <v>-1.0423777460882313</v>
      </c>
      <c r="O7" s="10">
        <f t="shared" si="0"/>
        <v>-6.0972275607600306</v>
      </c>
      <c r="P7" s="10">
        <f t="shared" si="0"/>
        <v>-7.1396053068482601</v>
      </c>
      <c r="Q7" s="26">
        <f t="shared" ref="Q7:Q23" si="5">IFERROR(N7/J7,0)</f>
        <v>-5.4951023144155009E-2</v>
      </c>
      <c r="R7" s="26">
        <f t="shared" si="1"/>
        <v>-0.33626009301617582</v>
      </c>
      <c r="S7" s="26">
        <f t="shared" si="1"/>
        <v>-0.19243343082826561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85.015095946072549</v>
      </c>
      <c r="G8" s="15">
        <f>'Jun-20'!$T8</f>
        <v>64.955342739520077</v>
      </c>
      <c r="H8" s="15">
        <f t="shared" si="2"/>
        <v>149.97043868559263</v>
      </c>
      <c r="J8" s="15">
        <f>SUMIF('Ofgem IA'!$4:$4,$B$2,'Ofgem IA'!8:8)</f>
        <v>93.219376600266571</v>
      </c>
      <c r="K8" s="15">
        <f>'Ofgem IA'!$T8</f>
        <v>89.107430728471613</v>
      </c>
      <c r="L8" s="15">
        <f t="shared" si="3"/>
        <v>182.3268073287382</v>
      </c>
      <c r="N8" s="15">
        <f t="shared" si="4"/>
        <v>-8.2042806541940223</v>
      </c>
      <c r="O8" s="15">
        <f t="shared" si="0"/>
        <v>-24.152087988951536</v>
      </c>
      <c r="P8" s="15">
        <f t="shared" si="0"/>
        <v>-32.356368643145572</v>
      </c>
      <c r="Q8" s="27">
        <f t="shared" si="5"/>
        <v>-8.8010464706010066E-2</v>
      </c>
      <c r="R8" s="27">
        <f t="shared" si="1"/>
        <v>-0.27104460078697407</v>
      </c>
      <c r="S8" s="27">
        <f t="shared" si="1"/>
        <v>-0.17746358375489191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205.38872944745796</v>
      </c>
      <c r="G9" s="15">
        <f>'Jun-20'!$T9</f>
        <v>155.85277092681176</v>
      </c>
      <c r="H9" s="15">
        <f t="shared" si="2"/>
        <v>361.24150037426972</v>
      </c>
      <c r="J9" s="15">
        <f>SUMIF('Ofgem IA'!$4:$4,$B$2,'Ofgem IA'!9:9)</f>
        <v>216.93950850271159</v>
      </c>
      <c r="K9" s="15">
        <f>'Ofgem IA'!$T9</f>
        <v>207.37021562659504</v>
      </c>
      <c r="L9" s="15">
        <f t="shared" si="3"/>
        <v>424.30972412930663</v>
      </c>
      <c r="N9" s="15">
        <f t="shared" si="4"/>
        <v>-11.550779055253628</v>
      </c>
      <c r="O9" s="15">
        <f t="shared" si="0"/>
        <v>-51.517444699783283</v>
      </c>
      <c r="P9" s="15">
        <f t="shared" si="0"/>
        <v>-63.068223755036911</v>
      </c>
      <c r="Q9" s="27">
        <f t="shared" si="5"/>
        <v>-5.3244239073719717E-2</v>
      </c>
      <c r="R9" s="27">
        <f t="shared" si="1"/>
        <v>-0.24843222805221513</v>
      </c>
      <c r="S9" s="27">
        <f t="shared" si="1"/>
        <v>-0.14863723400271903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617.79659504323467</v>
      </c>
      <c r="G10" s="20">
        <f>'Jun-20'!$T10</f>
        <v>488.47810836381632</v>
      </c>
      <c r="H10" s="20">
        <f t="shared" si="2"/>
        <v>1106.274703407051</v>
      </c>
      <c r="J10" s="20">
        <f>SUMIF('Ofgem IA'!$4:$4,$B$2,'Ofgem IA'!10:10)</f>
        <v>616.07499938353499</v>
      </c>
      <c r="K10" s="20">
        <f>'Ofgem IA'!$T10</f>
        <v>588.89967229146373</v>
      </c>
      <c r="L10" s="20">
        <f t="shared" si="3"/>
        <v>1204.9746716749987</v>
      </c>
      <c r="N10" s="20">
        <f t="shared" si="4"/>
        <v>1.7215956596996875</v>
      </c>
      <c r="O10" s="20">
        <f t="shared" si="0"/>
        <v>-100.42156392764741</v>
      </c>
      <c r="P10" s="20">
        <f t="shared" si="0"/>
        <v>-98.699968267947725</v>
      </c>
      <c r="Q10" s="28">
        <f t="shared" si="5"/>
        <v>2.7944579173353455E-3</v>
      </c>
      <c r="R10" s="28">
        <f t="shared" si="1"/>
        <v>-0.17052406148724403</v>
      </c>
      <c r="S10" s="28">
        <f t="shared" si="1"/>
        <v>-8.191040906341035E-2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921.5107133596581</v>
      </c>
      <c r="G11" s="21">
        <f>'Jun-20'!$T11</f>
        <v>847.7899409746932</v>
      </c>
      <c r="H11" s="21">
        <f t="shared" si="2"/>
        <v>1769.3006543343513</v>
      </c>
      <c r="J11" s="21">
        <f>SUMIF('Ofgem IA'!$4:$4,$B$2,'Ofgem IA'!11:11)</f>
        <v>911.32540236488285</v>
      </c>
      <c r="K11" s="21">
        <f>'Ofgem IA'!$T11</f>
        <v>1087.7072347918697</v>
      </c>
      <c r="L11" s="21">
        <f t="shared" si="3"/>
        <v>1999.0326371567526</v>
      </c>
      <c r="N11" s="21">
        <f t="shared" si="4"/>
        <v>10.18531099477525</v>
      </c>
      <c r="O11" s="21">
        <f t="shared" si="0"/>
        <v>-239.91729381717653</v>
      </c>
      <c r="P11" s="21">
        <f t="shared" si="0"/>
        <v>-229.73198282240128</v>
      </c>
      <c r="Q11" s="29">
        <f t="shared" si="5"/>
        <v>1.1176371215313917E-2</v>
      </c>
      <c r="R11" s="29">
        <f t="shared" si="1"/>
        <v>-0.2205715712308231</v>
      </c>
      <c r="S11" s="29">
        <f t="shared" si="1"/>
        <v>-0.11492157684286324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1902.1142931179857</v>
      </c>
      <c r="G12" s="15">
        <f>'Jun-20'!$T12</f>
        <v>1543.9377433293696</v>
      </c>
      <c r="H12" s="15">
        <f t="shared" si="2"/>
        <v>3446.052036447355</v>
      </c>
      <c r="J12" s="15">
        <f>SUMIF('Ofgem IA'!$4:$4,$B$2,'Ofgem IA'!12:12)</f>
        <v>1782.2844630990719</v>
      </c>
      <c r="K12" s="15">
        <f>'Ofgem IA'!$T12</f>
        <v>1953.302677709692</v>
      </c>
      <c r="L12" s="15">
        <f t="shared" si="3"/>
        <v>3735.5871408087642</v>
      </c>
      <c r="N12" s="15">
        <f t="shared" si="4"/>
        <v>119.82983001891375</v>
      </c>
      <c r="O12" s="15">
        <f t="shared" si="0"/>
        <v>-409.36493438032244</v>
      </c>
      <c r="P12" s="15">
        <f t="shared" si="0"/>
        <v>-289.53510436140914</v>
      </c>
      <c r="Q12" s="27">
        <f t="shared" si="5"/>
        <v>6.7233840893474006E-2</v>
      </c>
      <c r="R12" s="27">
        <f t="shared" si="1"/>
        <v>-0.20957578108699237</v>
      </c>
      <c r="S12" s="27">
        <f t="shared" si="1"/>
        <v>-7.7507254802982331E-2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2991.0336149489403</v>
      </c>
      <c r="G13" s="15">
        <f>'Jun-20'!$T13</f>
        <v>2476.0612118519643</v>
      </c>
      <c r="H13" s="15">
        <f t="shared" si="2"/>
        <v>5467.0948268009051</v>
      </c>
      <c r="J13" s="15">
        <f>SUMIF('Ofgem IA'!$4:$4,$B$2,'Ofgem IA'!13:13)</f>
        <v>2783.5180048703669</v>
      </c>
      <c r="K13" s="15">
        <f>'Ofgem IA'!$T13</f>
        <v>3125.4182668520543</v>
      </c>
      <c r="L13" s="15">
        <f t="shared" si="3"/>
        <v>5908.9362717224212</v>
      </c>
      <c r="N13" s="15">
        <f t="shared" si="4"/>
        <v>207.51561007857345</v>
      </c>
      <c r="O13" s="15">
        <f t="shared" si="0"/>
        <v>-649.35705500008999</v>
      </c>
      <c r="P13" s="15">
        <f t="shared" si="0"/>
        <v>-441.84144492151609</v>
      </c>
      <c r="Q13" s="27">
        <f t="shared" si="5"/>
        <v>7.4551560189472454E-2</v>
      </c>
      <c r="R13" s="27">
        <f t="shared" si="1"/>
        <v>-0.20776644901807895</v>
      </c>
      <c r="S13" s="27">
        <f t="shared" si="1"/>
        <v>-7.4775124422305175E-2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6084.9830834198547</v>
      </c>
      <c r="G14" s="20">
        <f>'Jun-20'!$T14</f>
        <v>5634.8464928936137</v>
      </c>
      <c r="H14" s="20">
        <f t="shared" si="2"/>
        <v>11719.829576313468</v>
      </c>
      <c r="J14" s="20">
        <f>SUMIF('Ofgem IA'!$4:$4,$B$2,'Ofgem IA'!14:14)</f>
        <v>5784.9058406847325</v>
      </c>
      <c r="K14" s="20">
        <f>'Ofgem IA'!$T14</f>
        <v>7214.6727669566544</v>
      </c>
      <c r="L14" s="20">
        <f t="shared" si="3"/>
        <v>12999.578607641386</v>
      </c>
      <c r="N14" s="20">
        <f t="shared" si="4"/>
        <v>300.07724273512213</v>
      </c>
      <c r="O14" s="20">
        <f t="shared" si="0"/>
        <v>-1579.8262740630407</v>
      </c>
      <c r="P14" s="20">
        <f t="shared" si="0"/>
        <v>-1279.7490313279177</v>
      </c>
      <c r="Q14" s="28">
        <f t="shared" si="5"/>
        <v>5.1872450649880129E-2</v>
      </c>
      <c r="R14" s="28">
        <f t="shared" si="1"/>
        <v>-0.21897407201871671</v>
      </c>
      <c r="S14" s="28">
        <f t="shared" si="1"/>
        <v>-9.8445424267495737E-2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5159.525093524062</v>
      </c>
      <c r="G15" s="10">
        <f>'Jun-20'!$T15</f>
        <v>3657.8875007357901</v>
      </c>
      <c r="H15" s="10">
        <f t="shared" si="2"/>
        <v>8817.4125942598512</v>
      </c>
      <c r="J15" s="10">
        <f>SUMIF('Ofgem IA'!$4:$4,$B$2,'Ofgem IA'!15:15)</f>
        <v>4606.9117485018314</v>
      </c>
      <c r="K15" s="10">
        <f>'Ofgem IA'!$T15</f>
        <v>4455.5245440277777</v>
      </c>
      <c r="L15" s="10">
        <f t="shared" si="3"/>
        <v>9062.4362925296082</v>
      </c>
      <c r="N15" s="10">
        <f t="shared" si="4"/>
        <v>552.61334502223053</v>
      </c>
      <c r="O15" s="10">
        <f t="shared" si="0"/>
        <v>-797.63704329198754</v>
      </c>
      <c r="P15" s="10">
        <f t="shared" si="0"/>
        <v>-245.02369826975701</v>
      </c>
      <c r="Q15" s="26">
        <f t="shared" si="5"/>
        <v>0.11995309986173286</v>
      </c>
      <c r="R15" s="26">
        <f t="shared" si="1"/>
        <v>-0.17902202881165741</v>
      </c>
      <c r="S15" s="26">
        <f t="shared" si="1"/>
        <v>-2.7037287806562144E-2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17075.542123061041</v>
      </c>
      <c r="G16" s="15">
        <f>'Jun-20'!$T16</f>
        <v>12779.865128995616</v>
      </c>
      <c r="H16" s="15">
        <f t="shared" si="2"/>
        <v>29855.407252056655</v>
      </c>
      <c r="J16" s="15">
        <f>SUMIF('Ofgem IA'!$4:$4,$B$2,'Ofgem IA'!16:16)</f>
        <v>15849.001001131544</v>
      </c>
      <c r="K16" s="15">
        <f>'Ofgem IA'!$T16</f>
        <v>16164.080738362112</v>
      </c>
      <c r="L16" s="15">
        <f t="shared" si="3"/>
        <v>32013.081739493657</v>
      </c>
      <c r="N16" s="15">
        <f t="shared" si="4"/>
        <v>1226.5411219294965</v>
      </c>
      <c r="O16" s="15">
        <f t="shared" si="0"/>
        <v>-3384.2156093664962</v>
      </c>
      <c r="P16" s="15">
        <f t="shared" si="0"/>
        <v>-2157.6744874370015</v>
      </c>
      <c r="Q16" s="27">
        <f t="shared" si="5"/>
        <v>7.738917562324131E-2</v>
      </c>
      <c r="R16" s="27">
        <f t="shared" si="1"/>
        <v>-0.20936641335468947</v>
      </c>
      <c r="S16" s="27">
        <f t="shared" si="1"/>
        <v>-6.7399774410819624E-2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35172.951492975008</v>
      </c>
      <c r="G17" s="15">
        <f>'Jun-20'!$T17</f>
        <v>26066.994021942584</v>
      </c>
      <c r="H17" s="15">
        <f t="shared" si="2"/>
        <v>61239.945514917592</v>
      </c>
      <c r="J17" s="15">
        <f>SUMIF('Ofgem IA'!$4:$4,$B$2,'Ofgem IA'!17:17)</f>
        <v>27743.016225913161</v>
      </c>
      <c r="K17" s="15">
        <f>'Ofgem IA'!$T17</f>
        <v>29492.236572251302</v>
      </c>
      <c r="L17" s="15">
        <f t="shared" si="3"/>
        <v>57235.252798164467</v>
      </c>
      <c r="N17" s="15">
        <f t="shared" si="4"/>
        <v>7429.9352670618464</v>
      </c>
      <c r="O17" s="15">
        <f t="shared" si="0"/>
        <v>-3425.2425503087179</v>
      </c>
      <c r="P17" s="15">
        <f t="shared" si="0"/>
        <v>4004.6927167531248</v>
      </c>
      <c r="Q17" s="27">
        <f t="shared" si="5"/>
        <v>0.2678128148201121</v>
      </c>
      <c r="R17" s="27">
        <f t="shared" si="1"/>
        <v>-0.11614048130657764</v>
      </c>
      <c r="S17" s="27">
        <f t="shared" si="1"/>
        <v>6.9968988009459013E-2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87344.114719082121</v>
      </c>
      <c r="G18" s="20">
        <f>'Jun-20'!$T18</f>
        <v>68296.877049151823</v>
      </c>
      <c r="H18" s="20">
        <f t="shared" si="2"/>
        <v>155640.99176823394</v>
      </c>
      <c r="J18" s="20">
        <f>SUMIF('Ofgem IA'!$4:$4,$B$2,'Ofgem IA'!18:18)</f>
        <v>77521.404828977509</v>
      </c>
      <c r="K18" s="20">
        <f>'Ofgem IA'!$T18</f>
        <v>85090.958006795234</v>
      </c>
      <c r="L18" s="20">
        <f t="shared" si="3"/>
        <v>162612.36283577274</v>
      </c>
      <c r="N18" s="20">
        <f t="shared" si="4"/>
        <v>9822.709890104612</v>
      </c>
      <c r="O18" s="20">
        <f t="shared" si="0"/>
        <v>-16794.080957643411</v>
      </c>
      <c r="P18" s="20">
        <f t="shared" si="0"/>
        <v>-6971.3710675387993</v>
      </c>
      <c r="Q18" s="28">
        <f t="shared" si="5"/>
        <v>0.12670964763570541</v>
      </c>
      <c r="R18" s="28">
        <f t="shared" si="1"/>
        <v>-0.19736622258151404</v>
      </c>
      <c r="S18" s="28">
        <f t="shared" si="1"/>
        <v>-4.2871101224815251E-2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8781.3981257377636</v>
      </c>
      <c r="G19" s="9">
        <f>'Jun-20'!$T19</f>
        <v>30397.815576037086</v>
      </c>
      <c r="H19" s="9">
        <f t="shared" si="2"/>
        <v>39179.213701774846</v>
      </c>
      <c r="J19" s="9">
        <f>SUMIF('Ofgem IA'!$4:$4,$B$2,'Ofgem IA'!19:19)</f>
        <v>2508.0420558034193</v>
      </c>
      <c r="K19" s="9">
        <f>'Ofgem IA'!$T19</f>
        <v>12291.564821344133</v>
      </c>
      <c r="L19" s="9">
        <f t="shared" si="3"/>
        <v>14799.606877147551</v>
      </c>
      <c r="N19" s="9">
        <f t="shared" si="4"/>
        <v>6273.3560699343443</v>
      </c>
      <c r="O19" s="9">
        <f t="shared" si="0"/>
        <v>18106.250754692956</v>
      </c>
      <c r="P19" s="9">
        <f t="shared" si="0"/>
        <v>24379.606824627295</v>
      </c>
      <c r="Q19" s="8">
        <f t="shared" si="5"/>
        <v>2.5012962025171284</v>
      </c>
      <c r="R19" s="8">
        <f t="shared" si="1"/>
        <v>1.4730631142465849</v>
      </c>
      <c r="S19" s="8">
        <f t="shared" si="1"/>
        <v>1.6473144879457891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59587.185345365695</v>
      </c>
      <c r="G20" s="14">
        <f>'Jun-20'!$T20</f>
        <v>156057.11945926221</v>
      </c>
      <c r="H20" s="14">
        <f t="shared" si="2"/>
        <v>215644.3048046279</v>
      </c>
      <c r="J20" s="14">
        <f>SUMIF('Ofgem IA'!$4:$4,$B$2,'Ofgem IA'!20:20)</f>
        <v>27856.805545116982</v>
      </c>
      <c r="K20" s="14">
        <f>'Ofgem IA'!$T20</f>
        <v>127330.76935408903</v>
      </c>
      <c r="L20" s="14">
        <f t="shared" si="3"/>
        <v>155187.57489920603</v>
      </c>
      <c r="N20" s="14">
        <f t="shared" si="4"/>
        <v>31730.379800248713</v>
      </c>
      <c r="O20" s="14">
        <f t="shared" si="0"/>
        <v>28726.350105173173</v>
      </c>
      <c r="P20" s="14">
        <f t="shared" si="0"/>
        <v>60456.729905421875</v>
      </c>
      <c r="Q20" s="13">
        <f t="shared" si="5"/>
        <v>1.1390530672606403</v>
      </c>
      <c r="R20" s="13">
        <f t="shared" si="1"/>
        <v>0.22560415091256708</v>
      </c>
      <c r="S20" s="13">
        <f t="shared" si="1"/>
        <v>0.38957197407516925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133911.81569925937</v>
      </c>
      <c r="G21" s="14">
        <f>'Jun-20'!$T21</f>
        <v>328651.47185257921</v>
      </c>
      <c r="H21" s="14">
        <f t="shared" si="2"/>
        <v>462563.28755183856</v>
      </c>
      <c r="J21" s="14">
        <f>SUMIF('Ofgem IA'!$4:$4,$B$2,'Ofgem IA'!21:21)</f>
        <v>100315.0830822165</v>
      </c>
      <c r="K21" s="14">
        <f>'Ofgem IA'!$T21</f>
        <v>342164.84126319754</v>
      </c>
      <c r="L21" s="14">
        <f t="shared" si="3"/>
        <v>442479.92434541404</v>
      </c>
      <c r="N21" s="14">
        <f t="shared" si="4"/>
        <v>33596.732617042871</v>
      </c>
      <c r="O21" s="14">
        <f t="shared" si="0"/>
        <v>-13513.369410618325</v>
      </c>
      <c r="P21" s="14">
        <f t="shared" si="0"/>
        <v>20083.363206424518</v>
      </c>
      <c r="Q21" s="13">
        <f t="shared" si="5"/>
        <v>0.33491207488217473</v>
      </c>
      <c r="R21" s="13">
        <f t="shared" si="1"/>
        <v>-3.9493740387615307E-2</v>
      </c>
      <c r="S21" s="13">
        <f t="shared" si="1"/>
        <v>4.538819074364784E-2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273077.59385522042</v>
      </c>
      <c r="G22" s="19">
        <f>'Jun-20'!$T22</f>
        <v>817126.37524161336</v>
      </c>
      <c r="H22" s="19">
        <f t="shared" si="2"/>
        <v>1090203.9690968338</v>
      </c>
      <c r="J22" s="19">
        <f>SUMIF('Ofgem IA'!$4:$4,$B$2,'Ofgem IA'!22:22)</f>
        <v>238848.27267822457</v>
      </c>
      <c r="K22" s="19">
        <f>'Ofgem IA'!$T22</f>
        <v>894403.72155592882</v>
      </c>
      <c r="L22" s="19">
        <f t="shared" si="3"/>
        <v>1133251.9942341533</v>
      </c>
      <c r="N22" s="19">
        <f t="shared" si="4"/>
        <v>34229.321176995843</v>
      </c>
      <c r="O22" s="19">
        <f t="shared" si="0"/>
        <v>-77277.346314315451</v>
      </c>
      <c r="P22" s="19">
        <f t="shared" si="0"/>
        <v>-43048.025137319462</v>
      </c>
      <c r="Q22" s="18">
        <f t="shared" si="5"/>
        <v>0.1433098962499488</v>
      </c>
      <c r="R22" s="18">
        <f t="shared" si="1"/>
        <v>-8.6400966869728243E-2</v>
      </c>
      <c r="S22" s="18">
        <f t="shared" si="1"/>
        <v>-3.7986277859066227E-2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22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43.11947803853549</v>
      </c>
      <c r="G6" s="5">
        <f>'Jun-20'!$T6</f>
        <v>27.039621319934401</v>
      </c>
      <c r="H6" s="5">
        <f>SUM(F6:G6)</f>
        <v>70.159099358469888</v>
      </c>
      <c r="J6" s="5">
        <f>SUMIF('Ofgem IA'!$4:$4,$B$2,'Ofgem IA'!6:6)</f>
        <v>40.283468561102303</v>
      </c>
      <c r="K6" s="5">
        <f>'Ofgem IA'!$T6</f>
        <v>34.043920274628242</v>
      </c>
      <c r="L6" s="5">
        <f>SUM(J6:K6)</f>
        <v>74.327388835730545</v>
      </c>
      <c r="N6" s="5">
        <f>F6-J6</f>
        <v>2.836009477433187</v>
      </c>
      <c r="O6" s="5">
        <f t="shared" ref="O6:P23" si="0">G6-K6</f>
        <v>-7.0042989546938408</v>
      </c>
      <c r="P6" s="5">
        <f t="shared" si="0"/>
        <v>-4.1682894772606573</v>
      </c>
      <c r="Q6" s="25">
        <f>IFERROR(N6/J6,0)</f>
        <v>7.0401322893322946E-2</v>
      </c>
      <c r="R6" s="25">
        <f t="shared" ref="R6:S23" si="1">IFERROR(O6/K6,0)</f>
        <v>-0.20574301955212551</v>
      </c>
      <c r="S6" s="25">
        <f t="shared" si="1"/>
        <v>-5.6080127965653544E-2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23.573159077091546</v>
      </c>
      <c r="G7" s="10">
        <f>'Jun-20'!$T7</f>
        <v>12.035246935601696</v>
      </c>
      <c r="H7" s="10">
        <f t="shared" ref="H7:H23" si="2">SUM(F7:G7)</f>
        <v>35.608406012693244</v>
      </c>
      <c r="J7" s="10">
        <f>SUMIF('Ofgem IA'!$4:$4,$B$2,'Ofgem IA'!7:7)</f>
        <v>24.39302770663436</v>
      </c>
      <c r="K7" s="10">
        <f>'Ofgem IA'!$T7</f>
        <v>18.132474496361727</v>
      </c>
      <c r="L7" s="10">
        <f t="shared" ref="L7:L23" si="3">SUM(J7:K7)</f>
        <v>42.525502202996087</v>
      </c>
      <c r="N7" s="10">
        <f t="shared" ref="N7:N23" si="4">F7-J7</f>
        <v>-0.81986862954281392</v>
      </c>
      <c r="O7" s="10">
        <f t="shared" si="0"/>
        <v>-6.0972275607600306</v>
      </c>
      <c r="P7" s="10">
        <f t="shared" si="0"/>
        <v>-6.9170961903028427</v>
      </c>
      <c r="Q7" s="26">
        <f t="shared" ref="Q7:Q23" si="5">IFERROR(N7/J7,0)</f>
        <v>-3.3610777612482601E-2</v>
      </c>
      <c r="R7" s="26">
        <f t="shared" si="1"/>
        <v>-0.33626009301617582</v>
      </c>
      <c r="S7" s="26">
        <f t="shared" si="1"/>
        <v>-0.16265760148543304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109.70561182734298</v>
      </c>
      <c r="G8" s="15">
        <f>'Jun-20'!$T8</f>
        <v>64.955342739520077</v>
      </c>
      <c r="H8" s="15">
        <f t="shared" si="2"/>
        <v>174.66095456686304</v>
      </c>
      <c r="J8" s="15">
        <f>SUMIF('Ofgem IA'!$4:$4,$B$2,'Ofgem IA'!8:8)</f>
        <v>119.87332600758609</v>
      </c>
      <c r="K8" s="15">
        <f>'Ofgem IA'!$T8</f>
        <v>89.107430728471613</v>
      </c>
      <c r="L8" s="15">
        <f t="shared" si="3"/>
        <v>208.98075673605769</v>
      </c>
      <c r="N8" s="15">
        <f t="shared" si="4"/>
        <v>-10.167714180243109</v>
      </c>
      <c r="O8" s="15">
        <f t="shared" si="0"/>
        <v>-24.152087988951536</v>
      </c>
      <c r="P8" s="15">
        <f t="shared" si="0"/>
        <v>-34.319802169194645</v>
      </c>
      <c r="Q8" s="27">
        <f t="shared" si="5"/>
        <v>-8.4820489418969275E-2</v>
      </c>
      <c r="R8" s="27">
        <f t="shared" si="1"/>
        <v>-0.27104460078697407</v>
      </c>
      <c r="S8" s="27">
        <f t="shared" si="1"/>
        <v>-0.16422470042320927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267.68884175016512</v>
      </c>
      <c r="G9" s="15">
        <f>'Jun-20'!$T9</f>
        <v>155.85277092681176</v>
      </c>
      <c r="H9" s="15">
        <f t="shared" si="2"/>
        <v>423.54161267697691</v>
      </c>
      <c r="J9" s="15">
        <f>SUMIF('Ofgem IA'!$4:$4,$B$2,'Ofgem IA'!9:9)</f>
        <v>278.96840093861641</v>
      </c>
      <c r="K9" s="15">
        <f>'Ofgem IA'!$T9</f>
        <v>207.37021562659504</v>
      </c>
      <c r="L9" s="15">
        <f t="shared" si="3"/>
        <v>486.33861656521145</v>
      </c>
      <c r="N9" s="15">
        <f t="shared" si="4"/>
        <v>-11.279559188451287</v>
      </c>
      <c r="O9" s="15">
        <f t="shared" si="0"/>
        <v>-51.517444699783283</v>
      </c>
      <c r="P9" s="15">
        <f t="shared" si="0"/>
        <v>-62.797003888234542</v>
      </c>
      <c r="Q9" s="27">
        <f t="shared" si="5"/>
        <v>-4.0433106941503448E-2</v>
      </c>
      <c r="R9" s="27">
        <f t="shared" si="1"/>
        <v>-0.24843222805221513</v>
      </c>
      <c r="S9" s="27">
        <f t="shared" si="1"/>
        <v>-0.12912197746446957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891.27181012419157</v>
      </c>
      <c r="G10" s="20">
        <f>'Jun-20'!$T10</f>
        <v>488.47810836381632</v>
      </c>
      <c r="H10" s="20">
        <f t="shared" si="2"/>
        <v>1379.749918488008</v>
      </c>
      <c r="J10" s="20">
        <f>SUMIF('Ofgem IA'!$4:$4,$B$2,'Ofgem IA'!10:10)</f>
        <v>792.22755975837231</v>
      </c>
      <c r="K10" s="20">
        <f>'Ofgem IA'!$T10</f>
        <v>588.89967229146373</v>
      </c>
      <c r="L10" s="20">
        <f t="shared" si="3"/>
        <v>1381.127232049836</v>
      </c>
      <c r="N10" s="20">
        <f t="shared" si="4"/>
        <v>99.044250365819266</v>
      </c>
      <c r="O10" s="20">
        <f t="shared" si="0"/>
        <v>-100.42156392764741</v>
      </c>
      <c r="P10" s="20">
        <f t="shared" si="0"/>
        <v>-1.3773135618280321</v>
      </c>
      <c r="Q10" s="28">
        <f t="shared" si="5"/>
        <v>0.12501995057585166</v>
      </c>
      <c r="R10" s="28">
        <f t="shared" si="1"/>
        <v>-0.17052406148724403</v>
      </c>
      <c r="S10" s="28">
        <f t="shared" si="1"/>
        <v>-9.9723872635822E-4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1509.9327009565645</v>
      </c>
      <c r="G11" s="21">
        <f>'Jun-20'!$T11</f>
        <v>847.7899409746932</v>
      </c>
      <c r="H11" s="21">
        <f t="shared" si="2"/>
        <v>2357.7226419312578</v>
      </c>
      <c r="J11" s="21">
        <f>SUMIF('Ofgem IA'!$4:$4,$B$2,'Ofgem IA'!11:11)</f>
        <v>1442.3057556599697</v>
      </c>
      <c r="K11" s="21">
        <f>'Ofgem IA'!$T11</f>
        <v>1087.7072347918697</v>
      </c>
      <c r="L11" s="21">
        <f t="shared" si="3"/>
        <v>2530.0129904518394</v>
      </c>
      <c r="N11" s="21">
        <f t="shared" si="4"/>
        <v>67.62694529659484</v>
      </c>
      <c r="O11" s="21">
        <f t="shared" si="0"/>
        <v>-239.91729381717653</v>
      </c>
      <c r="P11" s="21">
        <f t="shared" si="0"/>
        <v>-172.29034852058157</v>
      </c>
      <c r="Q11" s="29">
        <f t="shared" si="5"/>
        <v>4.6888078364250949E-2</v>
      </c>
      <c r="R11" s="29">
        <f t="shared" si="1"/>
        <v>-0.2205715712308231</v>
      </c>
      <c r="S11" s="29">
        <f t="shared" si="1"/>
        <v>-6.8098602327655217E-2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3016.0960162740275</v>
      </c>
      <c r="G12" s="15">
        <f>'Jun-20'!$T12</f>
        <v>1543.9377433293696</v>
      </c>
      <c r="H12" s="15">
        <f t="shared" si="2"/>
        <v>4560.0337596033969</v>
      </c>
      <c r="J12" s="15">
        <f>SUMIF('Ofgem IA'!$4:$4,$B$2,'Ofgem IA'!12:12)</f>
        <v>2817.3377399193037</v>
      </c>
      <c r="K12" s="15">
        <f>'Ofgem IA'!$T12</f>
        <v>1953.302677709692</v>
      </c>
      <c r="L12" s="15">
        <f t="shared" si="3"/>
        <v>4770.6404176289961</v>
      </c>
      <c r="N12" s="15">
        <f t="shared" si="4"/>
        <v>198.75827635472388</v>
      </c>
      <c r="O12" s="15">
        <f t="shared" si="0"/>
        <v>-409.36493438032244</v>
      </c>
      <c r="P12" s="15">
        <f t="shared" si="0"/>
        <v>-210.60665802559924</v>
      </c>
      <c r="Q12" s="27">
        <f t="shared" si="5"/>
        <v>7.054826034468159E-2</v>
      </c>
      <c r="R12" s="27">
        <f t="shared" si="1"/>
        <v>-0.20957578108699237</v>
      </c>
      <c r="S12" s="27">
        <f t="shared" si="1"/>
        <v>-4.4146412135222413E-2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4654.063118718921</v>
      </c>
      <c r="G13" s="15">
        <f>'Jun-20'!$T13</f>
        <v>2476.0612118519643</v>
      </c>
      <c r="H13" s="15">
        <f t="shared" si="2"/>
        <v>7130.1243305708849</v>
      </c>
      <c r="J13" s="15">
        <f>SUMIF('Ofgem IA'!$4:$4,$B$2,'Ofgem IA'!13:13)</f>
        <v>4316.2740429222195</v>
      </c>
      <c r="K13" s="15">
        <f>'Ofgem IA'!$T13</f>
        <v>3125.4182668520543</v>
      </c>
      <c r="L13" s="15">
        <f t="shared" si="3"/>
        <v>7441.6923097742738</v>
      </c>
      <c r="N13" s="15">
        <f t="shared" si="4"/>
        <v>337.78907579670158</v>
      </c>
      <c r="O13" s="15">
        <f t="shared" si="0"/>
        <v>-649.35705500008999</v>
      </c>
      <c r="P13" s="15">
        <f t="shared" si="0"/>
        <v>-311.56797920338886</v>
      </c>
      <c r="Q13" s="27">
        <f t="shared" si="5"/>
        <v>7.8259413660401039E-2</v>
      </c>
      <c r="R13" s="27">
        <f t="shared" si="1"/>
        <v>-0.20776644901807895</v>
      </c>
      <c r="S13" s="27">
        <f t="shared" si="1"/>
        <v>-4.1867893247099268E-2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10825.142516320297</v>
      </c>
      <c r="G14" s="20">
        <f>'Jun-20'!$T14</f>
        <v>5634.8464928936137</v>
      </c>
      <c r="H14" s="20">
        <f t="shared" si="2"/>
        <v>16459.98900921391</v>
      </c>
      <c r="J14" s="20">
        <f>SUMIF('Ofgem IA'!$4:$4,$B$2,'Ofgem IA'!14:14)</f>
        <v>10074.155710517147</v>
      </c>
      <c r="K14" s="20">
        <f>'Ofgem IA'!$T14</f>
        <v>7214.6727669566544</v>
      </c>
      <c r="L14" s="20">
        <f t="shared" si="3"/>
        <v>17288.828477473802</v>
      </c>
      <c r="N14" s="20">
        <f t="shared" si="4"/>
        <v>750.98680580314976</v>
      </c>
      <c r="O14" s="20">
        <f t="shared" si="0"/>
        <v>-1579.8262740630407</v>
      </c>
      <c r="P14" s="20">
        <f t="shared" si="0"/>
        <v>-828.83946825989187</v>
      </c>
      <c r="Q14" s="28">
        <f t="shared" si="5"/>
        <v>7.454588030827633E-2</v>
      </c>
      <c r="R14" s="28">
        <f t="shared" si="1"/>
        <v>-0.21897407201871671</v>
      </c>
      <c r="S14" s="28">
        <f t="shared" si="1"/>
        <v>-4.7940753726593725E-2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6853.2657658238186</v>
      </c>
      <c r="G15" s="10">
        <f>'Jun-20'!$T15</f>
        <v>3657.8875007357901</v>
      </c>
      <c r="H15" s="10">
        <f t="shared" si="2"/>
        <v>10511.15326655961</v>
      </c>
      <c r="J15" s="10">
        <f>SUMIF('Ofgem IA'!$4:$4,$B$2,'Ofgem IA'!15:15)</f>
        <v>5804.5087447756168</v>
      </c>
      <c r="K15" s="10">
        <f>'Ofgem IA'!$T15</f>
        <v>4455.5245440277777</v>
      </c>
      <c r="L15" s="10">
        <f t="shared" si="3"/>
        <v>10260.033288803395</v>
      </c>
      <c r="N15" s="10">
        <f t="shared" si="4"/>
        <v>1048.7570210482018</v>
      </c>
      <c r="O15" s="10">
        <f t="shared" si="0"/>
        <v>-797.63704329198754</v>
      </c>
      <c r="P15" s="10">
        <f t="shared" si="0"/>
        <v>251.11997775621421</v>
      </c>
      <c r="Q15" s="26">
        <f t="shared" si="5"/>
        <v>0.18067972108615424</v>
      </c>
      <c r="R15" s="26">
        <f t="shared" si="1"/>
        <v>-0.17902202881165741</v>
      </c>
      <c r="S15" s="26">
        <f t="shared" si="1"/>
        <v>2.4475551948769728E-2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23955.580287366236</v>
      </c>
      <c r="G16" s="15">
        <f>'Jun-20'!$T16</f>
        <v>12779.865128995616</v>
      </c>
      <c r="H16" s="15">
        <f t="shared" si="2"/>
        <v>36735.44541636185</v>
      </c>
      <c r="J16" s="15">
        <f>SUMIF('Ofgem IA'!$4:$4,$B$2,'Ofgem IA'!16:16)</f>
        <v>20176.518669262063</v>
      </c>
      <c r="K16" s="15">
        <f>'Ofgem IA'!$T16</f>
        <v>16164.080738362112</v>
      </c>
      <c r="L16" s="15">
        <f t="shared" si="3"/>
        <v>36340.599407624177</v>
      </c>
      <c r="N16" s="15">
        <f t="shared" si="4"/>
        <v>3779.0616181041732</v>
      </c>
      <c r="O16" s="15">
        <f t="shared" si="0"/>
        <v>-3384.2156093664962</v>
      </c>
      <c r="P16" s="15">
        <f t="shared" si="0"/>
        <v>394.8460087376734</v>
      </c>
      <c r="Q16" s="27">
        <f t="shared" si="5"/>
        <v>0.18729998371133214</v>
      </c>
      <c r="R16" s="27">
        <f t="shared" si="1"/>
        <v>-0.20936641335468947</v>
      </c>
      <c r="S16" s="27">
        <f t="shared" si="1"/>
        <v>1.0865148488850616E-2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54582.023829059719</v>
      </c>
      <c r="G17" s="15">
        <f>'Jun-20'!$T17</f>
        <v>26066.994021942584</v>
      </c>
      <c r="H17" s="15">
        <f t="shared" si="2"/>
        <v>80649.017851002311</v>
      </c>
      <c r="J17" s="15">
        <f>SUMIF('Ofgem IA'!$4:$4,$B$2,'Ofgem IA'!17:17)</f>
        <v>43406.204417948094</v>
      </c>
      <c r="K17" s="15">
        <f>'Ofgem IA'!$T17</f>
        <v>29492.236572251302</v>
      </c>
      <c r="L17" s="15">
        <f t="shared" si="3"/>
        <v>72898.440990199393</v>
      </c>
      <c r="N17" s="15">
        <f t="shared" si="4"/>
        <v>11175.819411111625</v>
      </c>
      <c r="O17" s="15">
        <f t="shared" si="0"/>
        <v>-3425.2425503087179</v>
      </c>
      <c r="P17" s="15">
        <f t="shared" si="0"/>
        <v>7750.5768608029175</v>
      </c>
      <c r="Q17" s="27">
        <f t="shared" si="5"/>
        <v>0.2574705519861239</v>
      </c>
      <c r="R17" s="27">
        <f t="shared" si="1"/>
        <v>-0.11614048130657764</v>
      </c>
      <c r="S17" s="27">
        <f t="shared" si="1"/>
        <v>0.10632020048062372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101457.87214715165</v>
      </c>
      <c r="G18" s="20">
        <f>'Jun-20'!$T18</f>
        <v>68296.877049151823</v>
      </c>
      <c r="H18" s="20">
        <f t="shared" si="2"/>
        <v>169754.74919630348</v>
      </c>
      <c r="J18" s="20">
        <f>SUMIF('Ofgem IA'!$4:$4,$B$2,'Ofgem IA'!18:18)</f>
        <v>89141.138445858975</v>
      </c>
      <c r="K18" s="20">
        <f>'Ofgem IA'!$T18</f>
        <v>85090.958006795234</v>
      </c>
      <c r="L18" s="20">
        <f t="shared" si="3"/>
        <v>174232.09645265422</v>
      </c>
      <c r="N18" s="20">
        <f t="shared" si="4"/>
        <v>12316.733701292673</v>
      </c>
      <c r="O18" s="20">
        <f t="shared" si="0"/>
        <v>-16794.080957643411</v>
      </c>
      <c r="P18" s="20">
        <f t="shared" si="0"/>
        <v>-4477.3472563507385</v>
      </c>
      <c r="Q18" s="28">
        <f t="shared" si="5"/>
        <v>0.13817115100872759</v>
      </c>
      <c r="R18" s="28">
        <f t="shared" si="1"/>
        <v>-0.19736622258151404</v>
      </c>
      <c r="S18" s="28">
        <f t="shared" si="1"/>
        <v>-2.569760306802835E-2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31741.958709151117</v>
      </c>
      <c r="G19" s="9">
        <f>'Jun-20'!$T19</f>
        <v>30397.815576037086</v>
      </c>
      <c r="H19" s="9">
        <f t="shared" si="2"/>
        <v>62139.774285188207</v>
      </c>
      <c r="J19" s="9">
        <f>SUMIF('Ofgem IA'!$4:$4,$B$2,'Ofgem IA'!19:19)</f>
        <v>19705.551283315675</v>
      </c>
      <c r="K19" s="9">
        <f>'Ofgem IA'!$T19</f>
        <v>12291.564821344133</v>
      </c>
      <c r="L19" s="9">
        <f t="shared" si="3"/>
        <v>31997.116104659806</v>
      </c>
      <c r="N19" s="9">
        <f t="shared" si="4"/>
        <v>12036.407425835441</v>
      </c>
      <c r="O19" s="9">
        <f t="shared" si="0"/>
        <v>18106.250754692956</v>
      </c>
      <c r="P19" s="9">
        <f t="shared" si="0"/>
        <v>30142.6581805284</v>
      </c>
      <c r="Q19" s="8">
        <f t="shared" si="5"/>
        <v>0.6108130268868166</v>
      </c>
      <c r="R19" s="8">
        <f t="shared" si="1"/>
        <v>1.4730631142465849</v>
      </c>
      <c r="S19" s="8">
        <f t="shared" si="1"/>
        <v>0.94204296668282128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106813.63050043305</v>
      </c>
      <c r="G20" s="14">
        <f>'Jun-20'!$T20</f>
        <v>156057.11945926221</v>
      </c>
      <c r="H20" s="14">
        <f t="shared" si="2"/>
        <v>262870.74995969527</v>
      </c>
      <c r="J20" s="14">
        <f>SUMIF('Ofgem IA'!$4:$4,$B$2,'Ofgem IA'!20:20)</f>
        <v>70451.250367534885</v>
      </c>
      <c r="K20" s="14">
        <f>'Ofgem IA'!$T20</f>
        <v>127330.76935408903</v>
      </c>
      <c r="L20" s="14">
        <f t="shared" si="3"/>
        <v>197782.01972162392</v>
      </c>
      <c r="N20" s="14">
        <f t="shared" si="4"/>
        <v>36362.380132898164</v>
      </c>
      <c r="O20" s="14">
        <f t="shared" si="0"/>
        <v>28726.350105173173</v>
      </c>
      <c r="P20" s="14">
        <f t="shared" si="0"/>
        <v>65088.730238071352</v>
      </c>
      <c r="Q20" s="13">
        <f t="shared" si="5"/>
        <v>0.51613534100814995</v>
      </c>
      <c r="R20" s="13">
        <f t="shared" si="1"/>
        <v>0.22560415091256708</v>
      </c>
      <c r="S20" s="13">
        <f t="shared" si="1"/>
        <v>0.3290932630260478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267425.35410850955</v>
      </c>
      <c r="G21" s="14">
        <f>'Jun-20'!$T21</f>
        <v>328651.47185257921</v>
      </c>
      <c r="H21" s="14">
        <f t="shared" si="2"/>
        <v>596076.82596108876</v>
      </c>
      <c r="J21" s="14">
        <f>SUMIF('Ofgem IA'!$4:$4,$B$2,'Ofgem IA'!21:21)</f>
        <v>171431.06229510231</v>
      </c>
      <c r="K21" s="14">
        <f>'Ofgem IA'!$T21</f>
        <v>342164.84126319754</v>
      </c>
      <c r="L21" s="14">
        <f t="shared" si="3"/>
        <v>513595.90355829988</v>
      </c>
      <c r="N21" s="14">
        <f t="shared" si="4"/>
        <v>95994.291813407239</v>
      </c>
      <c r="O21" s="14">
        <f t="shared" si="0"/>
        <v>-13513.369410618325</v>
      </c>
      <c r="P21" s="14">
        <f t="shared" si="0"/>
        <v>82480.922402788885</v>
      </c>
      <c r="Q21" s="13">
        <f t="shared" si="5"/>
        <v>0.55995856601624605</v>
      </c>
      <c r="R21" s="13">
        <f t="shared" si="1"/>
        <v>-3.9493740387615307E-2</v>
      </c>
      <c r="S21" s="13">
        <f t="shared" si="1"/>
        <v>0.16059497716267557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574625.53265942924</v>
      </c>
      <c r="G22" s="19">
        <f>'Jun-20'!$T22</f>
        <v>817126.37524161336</v>
      </c>
      <c r="H22" s="19">
        <f t="shared" si="2"/>
        <v>1391751.9079010426</v>
      </c>
      <c r="J22" s="19">
        <f>SUMIF('Ofgem IA'!$4:$4,$B$2,'Ofgem IA'!22:22)</f>
        <v>414734.34749998682</v>
      </c>
      <c r="K22" s="19">
        <f>'Ofgem IA'!$T22</f>
        <v>894403.72155592882</v>
      </c>
      <c r="L22" s="19">
        <f t="shared" si="3"/>
        <v>1309138.0690559156</v>
      </c>
      <c r="N22" s="19">
        <f t="shared" si="4"/>
        <v>159891.18515944242</v>
      </c>
      <c r="O22" s="19">
        <f t="shared" si="0"/>
        <v>-77277.346314315451</v>
      </c>
      <c r="P22" s="19">
        <f t="shared" si="0"/>
        <v>82613.838845127029</v>
      </c>
      <c r="Q22" s="18">
        <f t="shared" si="5"/>
        <v>0.38552675013117282</v>
      </c>
      <c r="R22" s="18">
        <f t="shared" si="1"/>
        <v>-8.6400966869728243E-2</v>
      </c>
      <c r="S22" s="18">
        <f t="shared" si="1"/>
        <v>6.3105520187571942E-2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23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36.015212769310466</v>
      </c>
      <c r="G6" s="5">
        <f>'Jun-20'!$T6</f>
        <v>27.039621319934401</v>
      </c>
      <c r="H6" s="5">
        <f>SUM(F6:G6)</f>
        <v>63.054834089244864</v>
      </c>
      <c r="J6" s="5">
        <f>SUMIF('Ofgem IA'!$4:$4,$B$2,'Ofgem IA'!6:6)</f>
        <v>36.981331574968245</v>
      </c>
      <c r="K6" s="5">
        <f>'Ofgem IA'!$T6</f>
        <v>34.043920274628242</v>
      </c>
      <c r="L6" s="5">
        <f>SUM(J6:K6)</f>
        <v>71.025251849596486</v>
      </c>
      <c r="N6" s="5">
        <f>F6-J6</f>
        <v>-0.96611880565777852</v>
      </c>
      <c r="O6" s="5">
        <f t="shared" ref="O6:P23" si="0">G6-K6</f>
        <v>-7.0042989546938408</v>
      </c>
      <c r="P6" s="5">
        <f t="shared" si="0"/>
        <v>-7.9704177603516229</v>
      </c>
      <c r="Q6" s="25">
        <f>IFERROR(N6/J6,0)</f>
        <v>-2.6124500241406143E-2</v>
      </c>
      <c r="R6" s="25">
        <f t="shared" ref="R6:S23" si="1">IFERROR(O6/K6,0)</f>
        <v>-0.20574301955212551</v>
      </c>
      <c r="S6" s="25">
        <f t="shared" si="1"/>
        <v>-0.11221949310689991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19.354882064937936</v>
      </c>
      <c r="G7" s="10">
        <f>'Jun-20'!$T7</f>
        <v>12.035246935601696</v>
      </c>
      <c r="H7" s="10">
        <f t="shared" ref="H7:H23" si="2">SUM(F7:G7)</f>
        <v>31.390129000539631</v>
      </c>
      <c r="J7" s="10">
        <f>SUMIF('Ofgem IA'!$4:$4,$B$2,'Ofgem IA'!7:7)</f>
        <v>23.943081303024574</v>
      </c>
      <c r="K7" s="10">
        <f>'Ofgem IA'!$T7</f>
        <v>18.132474496361727</v>
      </c>
      <c r="L7" s="10">
        <f t="shared" ref="L7:L23" si="3">SUM(J7:K7)</f>
        <v>42.075555799386301</v>
      </c>
      <c r="N7" s="10">
        <f t="shared" ref="N7:N23" si="4">F7-J7</f>
        <v>-4.5881992380866379</v>
      </c>
      <c r="O7" s="10">
        <f t="shared" si="0"/>
        <v>-6.0972275607600306</v>
      </c>
      <c r="P7" s="10">
        <f t="shared" si="0"/>
        <v>-10.68542679884667</v>
      </c>
      <c r="Q7" s="26">
        <f t="shared" ref="Q7:Q23" si="5">IFERROR(N7/J7,0)</f>
        <v>-0.19162943900236601</v>
      </c>
      <c r="R7" s="26">
        <f t="shared" si="1"/>
        <v>-0.33626009301617582</v>
      </c>
      <c r="S7" s="26">
        <f t="shared" si="1"/>
        <v>-0.25395806652665831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91.926308470083868</v>
      </c>
      <c r="G8" s="15">
        <f>'Jun-20'!$T8</f>
        <v>64.955342739520077</v>
      </c>
      <c r="H8" s="15">
        <f t="shared" si="2"/>
        <v>156.88165120960394</v>
      </c>
      <c r="J8" s="15">
        <f>SUMIF('Ofgem IA'!$4:$4,$B$2,'Ofgem IA'!8:8)</f>
        <v>117.66217893004691</v>
      </c>
      <c r="K8" s="15">
        <f>'Ofgem IA'!$T8</f>
        <v>89.107430728471613</v>
      </c>
      <c r="L8" s="15">
        <f t="shared" si="3"/>
        <v>206.7696096585185</v>
      </c>
      <c r="N8" s="15">
        <f t="shared" si="4"/>
        <v>-25.735870459963039</v>
      </c>
      <c r="O8" s="15">
        <f t="shared" si="0"/>
        <v>-24.152087988951536</v>
      </c>
      <c r="P8" s="15">
        <f t="shared" si="0"/>
        <v>-49.88795844891456</v>
      </c>
      <c r="Q8" s="27">
        <f t="shared" si="5"/>
        <v>-0.21872678794486419</v>
      </c>
      <c r="R8" s="27">
        <f t="shared" si="1"/>
        <v>-0.27104460078697407</v>
      </c>
      <c r="S8" s="27">
        <f t="shared" si="1"/>
        <v>-0.24127316645470714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222.09224982826686</v>
      </c>
      <c r="G9" s="15">
        <f>'Jun-20'!$T9</f>
        <v>155.85277092681176</v>
      </c>
      <c r="H9" s="15">
        <f t="shared" si="2"/>
        <v>377.94502075507864</v>
      </c>
      <c r="J9" s="15">
        <f>SUMIF('Ofgem IA'!$4:$4,$B$2,'Ofgem IA'!9:9)</f>
        <v>273.82263427804872</v>
      </c>
      <c r="K9" s="15">
        <f>'Ofgem IA'!$T9</f>
        <v>207.37021562659504</v>
      </c>
      <c r="L9" s="15">
        <f t="shared" si="3"/>
        <v>481.19284990464377</v>
      </c>
      <c r="N9" s="15">
        <f t="shared" si="4"/>
        <v>-51.730384449781866</v>
      </c>
      <c r="O9" s="15">
        <f t="shared" si="0"/>
        <v>-51.517444699783283</v>
      </c>
      <c r="P9" s="15">
        <f t="shared" si="0"/>
        <v>-103.24782914956512</v>
      </c>
      <c r="Q9" s="27">
        <f t="shared" si="5"/>
        <v>-0.18891931481914345</v>
      </c>
      <c r="R9" s="27">
        <f t="shared" si="1"/>
        <v>-0.24843222805221513</v>
      </c>
      <c r="S9" s="27">
        <f t="shared" si="1"/>
        <v>-0.21456642418943958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719.5202277310384</v>
      </c>
      <c r="G10" s="20">
        <f>'Jun-20'!$T10</f>
        <v>488.47810836381632</v>
      </c>
      <c r="H10" s="20">
        <f t="shared" si="2"/>
        <v>1207.9983360948547</v>
      </c>
      <c r="J10" s="20">
        <f>SUMIF('Ofgem IA'!$4:$4,$B$2,'Ofgem IA'!10:10)</f>
        <v>777.61437005347602</v>
      </c>
      <c r="K10" s="20">
        <f>'Ofgem IA'!$T10</f>
        <v>588.89967229146373</v>
      </c>
      <c r="L10" s="20">
        <f t="shared" si="3"/>
        <v>1366.5140423449398</v>
      </c>
      <c r="N10" s="20">
        <f t="shared" si="4"/>
        <v>-58.094142322437619</v>
      </c>
      <c r="O10" s="20">
        <f t="shared" si="0"/>
        <v>-100.42156392764741</v>
      </c>
      <c r="P10" s="20">
        <f t="shared" si="0"/>
        <v>-158.51570625008503</v>
      </c>
      <c r="Q10" s="28">
        <f t="shared" si="5"/>
        <v>-7.4708164560336673E-2</v>
      </c>
      <c r="R10" s="28">
        <f t="shared" si="1"/>
        <v>-0.17052406148724403</v>
      </c>
      <c r="S10" s="28">
        <f t="shared" si="1"/>
        <v>-0.11600005659515353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1348.7319651049042</v>
      </c>
      <c r="G11" s="21">
        <f>'Jun-20'!$T11</f>
        <v>847.7899409746932</v>
      </c>
      <c r="H11" s="21">
        <f t="shared" si="2"/>
        <v>2196.5219060795976</v>
      </c>
      <c r="J11" s="21">
        <f>SUMIF('Ofgem IA'!$4:$4,$B$2,'Ofgem IA'!11:11)</f>
        <v>1366.3738394182787</v>
      </c>
      <c r="K11" s="21">
        <f>'Ofgem IA'!$T11</f>
        <v>1087.7072347918697</v>
      </c>
      <c r="L11" s="21">
        <f t="shared" si="3"/>
        <v>2454.0810742101485</v>
      </c>
      <c r="N11" s="21">
        <f t="shared" si="4"/>
        <v>-17.641874313374501</v>
      </c>
      <c r="O11" s="21">
        <f t="shared" si="0"/>
        <v>-239.91729381717653</v>
      </c>
      <c r="P11" s="21">
        <f t="shared" si="0"/>
        <v>-257.55916813055092</v>
      </c>
      <c r="Q11" s="29">
        <f t="shared" si="5"/>
        <v>-1.291145497990899E-2</v>
      </c>
      <c r="R11" s="29">
        <f t="shared" si="1"/>
        <v>-0.2205715712308231</v>
      </c>
      <c r="S11" s="29">
        <f t="shared" si="1"/>
        <v>-0.10495136890024993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2448.3850093372625</v>
      </c>
      <c r="G12" s="15">
        <f>'Jun-20'!$T12</f>
        <v>1543.9377433293696</v>
      </c>
      <c r="H12" s="15">
        <f t="shared" si="2"/>
        <v>3992.3227526666324</v>
      </c>
      <c r="J12" s="15">
        <f>SUMIF('Ofgem IA'!$4:$4,$B$2,'Ofgem IA'!12:12)</f>
        <v>2442.9489135897529</v>
      </c>
      <c r="K12" s="15">
        <f>'Ofgem IA'!$T12</f>
        <v>1953.302677709692</v>
      </c>
      <c r="L12" s="15">
        <f t="shared" si="3"/>
        <v>4396.251591299445</v>
      </c>
      <c r="N12" s="15">
        <f t="shared" si="4"/>
        <v>5.4360957475096257</v>
      </c>
      <c r="O12" s="15">
        <f t="shared" si="0"/>
        <v>-409.36493438032244</v>
      </c>
      <c r="P12" s="15">
        <f t="shared" si="0"/>
        <v>-403.92883863281259</v>
      </c>
      <c r="Q12" s="27">
        <f t="shared" si="5"/>
        <v>2.2252187580630331E-3</v>
      </c>
      <c r="R12" s="27">
        <f t="shared" si="1"/>
        <v>-0.20957578108699237</v>
      </c>
      <c r="S12" s="27">
        <f t="shared" si="1"/>
        <v>-9.1880282609899319E-2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4162.3872775769005</v>
      </c>
      <c r="G13" s="15">
        <f>'Jun-20'!$T13</f>
        <v>2476.0612118519643</v>
      </c>
      <c r="H13" s="15">
        <f t="shared" si="2"/>
        <v>6638.4484894288653</v>
      </c>
      <c r="J13" s="15">
        <f>SUMIF('Ofgem IA'!$4:$4,$B$2,'Ofgem IA'!13:13)</f>
        <v>4015.653458523956</v>
      </c>
      <c r="K13" s="15">
        <f>'Ofgem IA'!$T13</f>
        <v>3125.4182668520543</v>
      </c>
      <c r="L13" s="15">
        <f t="shared" si="3"/>
        <v>7141.0717253760104</v>
      </c>
      <c r="N13" s="15">
        <f t="shared" si="4"/>
        <v>146.73381905294445</v>
      </c>
      <c r="O13" s="15">
        <f t="shared" si="0"/>
        <v>-649.35705500008999</v>
      </c>
      <c r="P13" s="15">
        <f t="shared" si="0"/>
        <v>-502.62323594714508</v>
      </c>
      <c r="Q13" s="27">
        <f t="shared" si="5"/>
        <v>3.6540458624853493E-2</v>
      </c>
      <c r="R13" s="27">
        <f t="shared" si="1"/>
        <v>-0.20776644901807895</v>
      </c>
      <c r="S13" s="27">
        <f t="shared" si="1"/>
        <v>-7.038484631950391E-2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8851.4774207151822</v>
      </c>
      <c r="G14" s="20">
        <f>'Jun-20'!$T14</f>
        <v>5634.8464928936137</v>
      </c>
      <c r="H14" s="20">
        <f t="shared" si="2"/>
        <v>14486.323913608796</v>
      </c>
      <c r="J14" s="20">
        <f>SUMIF('Ofgem IA'!$4:$4,$B$2,'Ofgem IA'!14:14)</f>
        <v>8733.8042088126131</v>
      </c>
      <c r="K14" s="20">
        <f>'Ofgem IA'!$T14</f>
        <v>7214.6727669566544</v>
      </c>
      <c r="L14" s="20">
        <f t="shared" si="3"/>
        <v>15948.476975769267</v>
      </c>
      <c r="N14" s="20">
        <f t="shared" si="4"/>
        <v>117.67321190256916</v>
      </c>
      <c r="O14" s="20">
        <f t="shared" si="0"/>
        <v>-1579.8262740630407</v>
      </c>
      <c r="P14" s="20">
        <f t="shared" si="0"/>
        <v>-1462.1530621604707</v>
      </c>
      <c r="Q14" s="28">
        <f t="shared" si="5"/>
        <v>1.3473305456496739E-2</v>
      </c>
      <c r="R14" s="28">
        <f t="shared" si="1"/>
        <v>-0.21897407201871671</v>
      </c>
      <c r="S14" s="28">
        <f t="shared" si="1"/>
        <v>-9.1679792646152933E-2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4694.8632010482133</v>
      </c>
      <c r="G15" s="10">
        <f>'Jun-20'!$T15</f>
        <v>3657.8875007357901</v>
      </c>
      <c r="H15" s="10">
        <f t="shared" si="2"/>
        <v>8352.7507017840035</v>
      </c>
      <c r="J15" s="10">
        <f>SUMIF('Ofgem IA'!$4:$4,$B$2,'Ofgem IA'!15:15)</f>
        <v>4429.0777430592861</v>
      </c>
      <c r="K15" s="10">
        <f>'Ofgem IA'!$T15</f>
        <v>4455.5245440277777</v>
      </c>
      <c r="L15" s="10">
        <f t="shared" si="3"/>
        <v>8884.6022870870638</v>
      </c>
      <c r="N15" s="10">
        <f t="shared" si="4"/>
        <v>265.78545798892719</v>
      </c>
      <c r="O15" s="10">
        <f t="shared" si="0"/>
        <v>-797.63704329198754</v>
      </c>
      <c r="P15" s="10">
        <f t="shared" si="0"/>
        <v>-531.85158530306035</v>
      </c>
      <c r="Q15" s="26">
        <f t="shared" si="5"/>
        <v>6.0009210361103717E-2</v>
      </c>
      <c r="R15" s="26">
        <f t="shared" si="1"/>
        <v>-0.17902202881165741</v>
      </c>
      <c r="S15" s="26">
        <f t="shared" si="1"/>
        <v>-5.9862171441940261E-2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20335.454588847355</v>
      </c>
      <c r="G16" s="15">
        <f>'Jun-20'!$T16</f>
        <v>12779.865128995616</v>
      </c>
      <c r="H16" s="15">
        <f t="shared" si="2"/>
        <v>33115.319717842969</v>
      </c>
      <c r="J16" s="15">
        <f>SUMIF('Ofgem IA'!$4:$4,$B$2,'Ofgem IA'!16:16)</f>
        <v>20959.157336245695</v>
      </c>
      <c r="K16" s="15">
        <f>'Ofgem IA'!$T16</f>
        <v>16164.080738362112</v>
      </c>
      <c r="L16" s="15">
        <f t="shared" si="3"/>
        <v>37123.238074607805</v>
      </c>
      <c r="N16" s="15">
        <f t="shared" si="4"/>
        <v>-623.70274739833985</v>
      </c>
      <c r="O16" s="15">
        <f t="shared" si="0"/>
        <v>-3384.2156093664962</v>
      </c>
      <c r="P16" s="15">
        <f t="shared" si="0"/>
        <v>-4007.9183567648361</v>
      </c>
      <c r="Q16" s="27">
        <f t="shared" si="5"/>
        <v>-2.9758006841226398E-2</v>
      </c>
      <c r="R16" s="27">
        <f t="shared" si="1"/>
        <v>-0.20936641335468947</v>
      </c>
      <c r="S16" s="27">
        <f t="shared" si="1"/>
        <v>-0.10796252063761219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39770.628431712204</v>
      </c>
      <c r="G17" s="15">
        <f>'Jun-20'!$T17</f>
        <v>26066.994021942584</v>
      </c>
      <c r="H17" s="15">
        <f t="shared" si="2"/>
        <v>65837.622453654796</v>
      </c>
      <c r="J17" s="15">
        <f>SUMIF('Ofgem IA'!$4:$4,$B$2,'Ofgem IA'!17:17)</f>
        <v>36141.138031019545</v>
      </c>
      <c r="K17" s="15">
        <f>'Ofgem IA'!$T17</f>
        <v>29492.236572251302</v>
      </c>
      <c r="L17" s="15">
        <f t="shared" si="3"/>
        <v>65633.374603270844</v>
      </c>
      <c r="N17" s="15">
        <f t="shared" si="4"/>
        <v>3629.490400692659</v>
      </c>
      <c r="O17" s="15">
        <f t="shared" si="0"/>
        <v>-3425.2425503087179</v>
      </c>
      <c r="P17" s="15">
        <f t="shared" si="0"/>
        <v>204.24785038395203</v>
      </c>
      <c r="Q17" s="27">
        <f t="shared" si="5"/>
        <v>0.10042545969574912</v>
      </c>
      <c r="R17" s="27">
        <f t="shared" si="1"/>
        <v>-0.11614048130657764</v>
      </c>
      <c r="S17" s="27">
        <f t="shared" si="1"/>
        <v>3.1119510709079604E-3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105425.12374451791</v>
      </c>
      <c r="G18" s="20">
        <f>'Jun-20'!$T18</f>
        <v>68296.877049151823</v>
      </c>
      <c r="H18" s="20">
        <f t="shared" si="2"/>
        <v>173722.00079366972</v>
      </c>
      <c r="J18" s="20">
        <f>SUMIF('Ofgem IA'!$4:$4,$B$2,'Ofgem IA'!18:18)</f>
        <v>111610.97428943713</v>
      </c>
      <c r="K18" s="20">
        <f>'Ofgem IA'!$T18</f>
        <v>85090.958006795234</v>
      </c>
      <c r="L18" s="20">
        <f t="shared" si="3"/>
        <v>196701.93229623238</v>
      </c>
      <c r="N18" s="20">
        <f t="shared" si="4"/>
        <v>-6185.8505449192162</v>
      </c>
      <c r="O18" s="20">
        <f t="shared" si="0"/>
        <v>-16794.080957643411</v>
      </c>
      <c r="P18" s="20">
        <f t="shared" si="0"/>
        <v>-22979.931502562657</v>
      </c>
      <c r="Q18" s="28">
        <f t="shared" si="5"/>
        <v>-5.5423318220282264E-2</v>
      </c>
      <c r="R18" s="28">
        <f t="shared" si="1"/>
        <v>-0.19736622258151404</v>
      </c>
      <c r="S18" s="28">
        <f t="shared" si="1"/>
        <v>-0.11682616044643103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11092.837083270464</v>
      </c>
      <c r="G19" s="9">
        <f>'Jun-20'!$T19</f>
        <v>30397.815576037086</v>
      </c>
      <c r="H19" s="9">
        <f t="shared" si="2"/>
        <v>41490.652659307554</v>
      </c>
      <c r="J19" s="9">
        <f>SUMIF('Ofgem IA'!$4:$4,$B$2,'Ofgem IA'!19:19)</f>
        <v>2249.9505040005106</v>
      </c>
      <c r="K19" s="9">
        <f>'Ofgem IA'!$T19</f>
        <v>12291.564821344133</v>
      </c>
      <c r="L19" s="9">
        <f t="shared" si="3"/>
        <v>14541.515325344644</v>
      </c>
      <c r="N19" s="9">
        <f t="shared" si="4"/>
        <v>8842.8865792699544</v>
      </c>
      <c r="O19" s="9">
        <f t="shared" si="0"/>
        <v>18106.250754692956</v>
      </c>
      <c r="P19" s="9">
        <f t="shared" si="0"/>
        <v>26949.13733396291</v>
      </c>
      <c r="Q19" s="8">
        <f t="shared" si="5"/>
        <v>3.9302582717028285</v>
      </c>
      <c r="R19" s="8">
        <f t="shared" si="1"/>
        <v>1.4730631142465849</v>
      </c>
      <c r="S19" s="8">
        <f t="shared" si="1"/>
        <v>1.8532550928164151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44077.264463701453</v>
      </c>
      <c r="G20" s="14">
        <f>'Jun-20'!$T20</f>
        <v>156057.11945926221</v>
      </c>
      <c r="H20" s="14">
        <f t="shared" si="2"/>
        <v>200134.38392296367</v>
      </c>
      <c r="J20" s="14">
        <f>SUMIF('Ofgem IA'!$4:$4,$B$2,'Ofgem IA'!20:20)</f>
        <v>29252.447108172968</v>
      </c>
      <c r="K20" s="14">
        <f>'Ofgem IA'!$T20</f>
        <v>127330.76935408903</v>
      </c>
      <c r="L20" s="14">
        <f t="shared" si="3"/>
        <v>156583.216462262</v>
      </c>
      <c r="N20" s="14">
        <f t="shared" si="4"/>
        <v>14824.817355528485</v>
      </c>
      <c r="O20" s="14">
        <f t="shared" si="0"/>
        <v>28726.350105173173</v>
      </c>
      <c r="P20" s="14">
        <f t="shared" si="0"/>
        <v>43551.167460701661</v>
      </c>
      <c r="Q20" s="13">
        <f t="shared" si="5"/>
        <v>0.50678896369618642</v>
      </c>
      <c r="R20" s="13">
        <f t="shared" si="1"/>
        <v>0.22560415091256708</v>
      </c>
      <c r="S20" s="13">
        <f t="shared" si="1"/>
        <v>0.27813432655598752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104583.23335995236</v>
      </c>
      <c r="G21" s="14">
        <f>'Jun-20'!$T21</f>
        <v>328651.47185257921</v>
      </c>
      <c r="H21" s="14">
        <f t="shared" si="2"/>
        <v>433234.70521253155</v>
      </c>
      <c r="J21" s="14">
        <f>SUMIF('Ofgem IA'!$4:$4,$B$2,'Ofgem IA'!21:21)</f>
        <v>101215.52890924606</v>
      </c>
      <c r="K21" s="14">
        <f>'Ofgem IA'!$T21</f>
        <v>342164.84126319754</v>
      </c>
      <c r="L21" s="14">
        <f t="shared" si="3"/>
        <v>443380.37017244357</v>
      </c>
      <c r="N21" s="14">
        <f t="shared" si="4"/>
        <v>3367.7044507062965</v>
      </c>
      <c r="O21" s="14">
        <f t="shared" si="0"/>
        <v>-13513.369410618325</v>
      </c>
      <c r="P21" s="14">
        <f t="shared" si="0"/>
        <v>-10145.664959912014</v>
      </c>
      <c r="Q21" s="13">
        <f t="shared" si="5"/>
        <v>3.3272606357922771E-2</v>
      </c>
      <c r="R21" s="13">
        <f t="shared" si="1"/>
        <v>-3.9493740387615307E-2</v>
      </c>
      <c r="S21" s="13">
        <f t="shared" si="1"/>
        <v>-2.2882530762392723E-2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107471.7421985393</v>
      </c>
      <c r="G22" s="19">
        <f>'Jun-20'!$T22</f>
        <v>817126.37524161336</v>
      </c>
      <c r="H22" s="19">
        <f t="shared" si="2"/>
        <v>924598.11744015268</v>
      </c>
      <c r="J22" s="19">
        <f>SUMIF('Ofgem IA'!$4:$4,$B$2,'Ofgem IA'!22:22)</f>
        <v>91783.396573943392</v>
      </c>
      <c r="K22" s="19">
        <f>'Ofgem IA'!$T22</f>
        <v>894403.72155592882</v>
      </c>
      <c r="L22" s="19">
        <f t="shared" si="3"/>
        <v>986187.11812987225</v>
      </c>
      <c r="N22" s="19">
        <f t="shared" si="4"/>
        <v>15688.34562459591</v>
      </c>
      <c r="O22" s="19">
        <f t="shared" si="0"/>
        <v>-77277.346314315451</v>
      </c>
      <c r="P22" s="19">
        <f t="shared" si="0"/>
        <v>-61589.000689719571</v>
      </c>
      <c r="Q22" s="18">
        <f t="shared" si="5"/>
        <v>0.17092792607600787</v>
      </c>
      <c r="R22" s="18">
        <f t="shared" si="1"/>
        <v>-8.6400966869728243E-2</v>
      </c>
      <c r="S22" s="18">
        <f t="shared" si="1"/>
        <v>-6.2451637785040343E-2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pageSetUpPr fitToPage="1"/>
  </sheetPr>
  <dimension ref="B2:S23"/>
  <sheetViews>
    <sheetView showGridLines="0" zoomScaleNormal="100" workbookViewId="0">
      <selection activeCell="B2" sqref="B2:D2"/>
    </sheetView>
  </sheetViews>
  <sheetFormatPr defaultRowHeight="15"/>
  <cols>
    <col min="1" max="1" width="2.7109375" style="2" customWidth="1"/>
    <col min="2" max="2" width="5.7109375" style="2" customWidth="1"/>
    <col min="3" max="8" width="10.7109375" style="2" customWidth="1"/>
    <col min="9" max="9" width="2.7109375" style="2" customWidth="1"/>
    <col min="10" max="12" width="10.7109375" style="2" customWidth="1"/>
    <col min="13" max="13" width="2.7109375" style="2" customWidth="1"/>
    <col min="14" max="19" width="10.7109375" style="2" customWidth="1"/>
    <col min="20" max="16384" width="9.140625" style="2"/>
  </cols>
  <sheetData>
    <row r="2" spans="2:19">
      <c r="B2" s="31" t="s">
        <v>24</v>
      </c>
      <c r="C2" s="32"/>
      <c r="D2" s="33"/>
      <c r="E2" s="1"/>
    </row>
    <row r="3" spans="2:19">
      <c r="B3" s="34"/>
      <c r="C3" s="34"/>
      <c r="D3" s="34"/>
      <c r="E3" s="34"/>
      <c r="F3" s="3"/>
      <c r="G3" s="3"/>
      <c r="H3" s="3"/>
      <c r="J3" s="3"/>
      <c r="K3" s="3"/>
      <c r="L3" s="3"/>
      <c r="N3" s="3"/>
      <c r="O3" s="3"/>
      <c r="P3" s="3"/>
      <c r="Q3" s="3"/>
      <c r="R3" s="3"/>
      <c r="S3" s="3"/>
    </row>
    <row r="4" spans="2:19" ht="15" customHeight="1">
      <c r="B4" s="35" t="s">
        <v>1</v>
      </c>
      <c r="C4" s="36"/>
      <c r="D4" s="36"/>
      <c r="E4" s="37"/>
      <c r="F4" s="56" t="str">
        <f>'Jun-20'!$B$2</f>
        <v>Jun-20 indicative</v>
      </c>
      <c r="G4" s="56"/>
      <c r="H4" s="56"/>
      <c r="J4" s="56" t="str">
        <f>'Ofgem IA'!$B$2</f>
        <v>Ofgem Impact Assessment</v>
      </c>
      <c r="K4" s="56"/>
      <c r="L4" s="56"/>
      <c r="N4" s="56" t="s">
        <v>33</v>
      </c>
      <c r="O4" s="56"/>
      <c r="P4" s="56"/>
      <c r="Q4" s="56" t="s">
        <v>21</v>
      </c>
      <c r="R4" s="56"/>
      <c r="S4" s="56"/>
    </row>
    <row r="5" spans="2:19">
      <c r="B5" s="38"/>
      <c r="C5" s="39"/>
      <c r="D5" s="39"/>
      <c r="E5" s="40"/>
      <c r="F5" s="4" t="s">
        <v>19</v>
      </c>
      <c r="G5" s="4" t="s">
        <v>16</v>
      </c>
      <c r="H5" s="4" t="s">
        <v>20</v>
      </c>
      <c r="J5" s="4" t="s">
        <v>19</v>
      </c>
      <c r="K5" s="4" t="s">
        <v>16</v>
      </c>
      <c r="L5" s="4" t="s">
        <v>20</v>
      </c>
      <c r="N5" s="4" t="s">
        <v>19</v>
      </c>
      <c r="O5" s="4" t="s">
        <v>16</v>
      </c>
      <c r="P5" s="4" t="s">
        <v>20</v>
      </c>
      <c r="Q5" s="4" t="s">
        <v>19</v>
      </c>
      <c r="R5" s="4" t="s">
        <v>16</v>
      </c>
      <c r="S5" s="4" t="s">
        <v>20</v>
      </c>
    </row>
    <row r="6" spans="2:19" ht="15" customHeight="1">
      <c r="B6" s="47" t="s">
        <v>2</v>
      </c>
      <c r="C6" s="47" t="s">
        <v>3</v>
      </c>
      <c r="D6" s="47"/>
      <c r="E6" s="47"/>
      <c r="F6" s="5">
        <f>SUMIF('Jun-20'!$4:$4,$B$2,'Jun-20'!6:6)</f>
        <v>16.672353462679141</v>
      </c>
      <c r="G6" s="5">
        <f>'Jun-20'!$T6</f>
        <v>27.039621319934401</v>
      </c>
      <c r="H6" s="5">
        <f>SUM(F6:G6)</f>
        <v>43.711974782613538</v>
      </c>
      <c r="J6" s="5">
        <f>SUMIF('Ofgem IA'!$4:$4,$B$2,'Ofgem IA'!6:6)</f>
        <v>18.147966135653192</v>
      </c>
      <c r="K6" s="5">
        <f>'Ofgem IA'!$T6</f>
        <v>34.043920274628242</v>
      </c>
      <c r="L6" s="5">
        <f>SUM(J6:K6)</f>
        <v>52.191886410281434</v>
      </c>
      <c r="N6" s="5">
        <f>F6-J6</f>
        <v>-1.4756126729740515</v>
      </c>
      <c r="O6" s="5">
        <f t="shared" ref="O6:P23" si="0">G6-K6</f>
        <v>-7.0042989546938408</v>
      </c>
      <c r="P6" s="5">
        <f t="shared" si="0"/>
        <v>-8.4799116276678959</v>
      </c>
      <c r="Q6" s="25">
        <f>IFERROR(N6/J6,0)</f>
        <v>-8.1310085215284128E-2</v>
      </c>
      <c r="R6" s="25">
        <f t="shared" ref="R6:S23" si="1">IFERROR(O6/K6,0)</f>
        <v>-0.20574301955212551</v>
      </c>
      <c r="S6" s="25">
        <f t="shared" si="1"/>
        <v>-0.16247566836360627</v>
      </c>
    </row>
    <row r="7" spans="2:19" ht="15" customHeight="1">
      <c r="B7" s="47"/>
      <c r="C7" s="48" t="s">
        <v>4</v>
      </c>
      <c r="D7" s="6">
        <v>0</v>
      </c>
      <c r="E7" s="7">
        <v>4248</v>
      </c>
      <c r="F7" s="10">
        <f>SUMIF('Jun-20'!$4:$4,$B$2,'Jun-20'!7:7)</f>
        <v>6.4353025372130404</v>
      </c>
      <c r="G7" s="10">
        <f>'Jun-20'!$T7</f>
        <v>12.035246935601696</v>
      </c>
      <c r="H7" s="10">
        <f t="shared" ref="H7:H23" si="2">SUM(F7:G7)</f>
        <v>18.470549472814739</v>
      </c>
      <c r="J7" s="10">
        <f>SUMIF('Ofgem IA'!$4:$4,$B$2,'Ofgem IA'!7:7)</f>
        <v>9.058894775001006</v>
      </c>
      <c r="K7" s="10">
        <f>'Ofgem IA'!$T7</f>
        <v>18.132474496361727</v>
      </c>
      <c r="L7" s="10">
        <f t="shared" ref="L7:L23" si="3">SUM(J7:K7)</f>
        <v>27.191369271362731</v>
      </c>
      <c r="N7" s="10">
        <f t="shared" ref="N7:N23" si="4">F7-J7</f>
        <v>-2.6235922377879657</v>
      </c>
      <c r="O7" s="10">
        <f t="shared" si="0"/>
        <v>-6.0972275607600306</v>
      </c>
      <c r="P7" s="10">
        <f t="shared" si="0"/>
        <v>-8.7208197985479927</v>
      </c>
      <c r="Q7" s="26">
        <f t="shared" ref="Q7:Q23" si="5">IFERROR(N7/J7,0)</f>
        <v>-0.28961504719406284</v>
      </c>
      <c r="R7" s="26">
        <f t="shared" si="1"/>
        <v>-0.33626009301617582</v>
      </c>
      <c r="S7" s="26">
        <f t="shared" si="1"/>
        <v>-0.3207201414359277</v>
      </c>
    </row>
    <row r="8" spans="2:19" ht="15" customHeight="1">
      <c r="B8" s="47"/>
      <c r="C8" s="49"/>
      <c r="D8" s="11">
        <v>4248</v>
      </c>
      <c r="E8" s="12">
        <v>14178</v>
      </c>
      <c r="F8" s="15">
        <f>SUMIF('Jun-20'!$4:$4,$B$2,'Jun-20'!8:8)</f>
        <v>34.659138223453866</v>
      </c>
      <c r="G8" s="15">
        <f>'Jun-20'!$T8</f>
        <v>64.955342739520077</v>
      </c>
      <c r="H8" s="15">
        <f t="shared" si="2"/>
        <v>99.614480962973943</v>
      </c>
      <c r="J8" s="15">
        <f>SUMIF('Ofgem IA'!$4:$4,$B$2,'Ofgem IA'!8:8)</f>
        <v>44.517632648642781</v>
      </c>
      <c r="K8" s="15">
        <f>'Ofgem IA'!$T8</f>
        <v>89.107430728471613</v>
      </c>
      <c r="L8" s="15">
        <f t="shared" si="3"/>
        <v>133.6250633771144</v>
      </c>
      <c r="N8" s="15">
        <f t="shared" si="4"/>
        <v>-9.8584944251889155</v>
      </c>
      <c r="O8" s="15">
        <f t="shared" si="0"/>
        <v>-24.152087988951536</v>
      </c>
      <c r="P8" s="15">
        <f t="shared" si="0"/>
        <v>-34.010582414140458</v>
      </c>
      <c r="Q8" s="27">
        <f t="shared" si="5"/>
        <v>-0.22145145279843342</v>
      </c>
      <c r="R8" s="27">
        <f t="shared" si="1"/>
        <v>-0.27104460078697407</v>
      </c>
      <c r="S8" s="27">
        <f t="shared" si="1"/>
        <v>-0.25452247920104903</v>
      </c>
    </row>
    <row r="9" spans="2:19" ht="15" customHeight="1">
      <c r="B9" s="47"/>
      <c r="C9" s="49"/>
      <c r="D9" s="11">
        <v>14178</v>
      </c>
      <c r="E9" s="12">
        <v>28836</v>
      </c>
      <c r="F9" s="15">
        <f>SUMIF('Jun-20'!$4:$4,$B$2,'Jun-20'!9:9)</f>
        <v>84.721495990916409</v>
      </c>
      <c r="G9" s="15">
        <f>'Jun-20'!$T9</f>
        <v>155.85277092681176</v>
      </c>
      <c r="H9" s="15">
        <f t="shared" si="2"/>
        <v>240.57426691772815</v>
      </c>
      <c r="J9" s="15">
        <f>SUMIF('Ofgem IA'!$4:$4,$B$2,'Ofgem IA'!9:9)</f>
        <v>103.60113635938231</v>
      </c>
      <c r="K9" s="15">
        <f>'Ofgem IA'!$T9</f>
        <v>207.37021562659504</v>
      </c>
      <c r="L9" s="15">
        <f t="shared" si="3"/>
        <v>310.97135198597732</v>
      </c>
      <c r="N9" s="15">
        <f t="shared" si="4"/>
        <v>-18.8796403684659</v>
      </c>
      <c r="O9" s="15">
        <f t="shared" si="0"/>
        <v>-51.517444699783283</v>
      </c>
      <c r="P9" s="15">
        <f t="shared" si="0"/>
        <v>-70.397085068249169</v>
      </c>
      <c r="Q9" s="27">
        <f t="shared" si="5"/>
        <v>-0.18223391201978958</v>
      </c>
      <c r="R9" s="27">
        <f t="shared" si="1"/>
        <v>-0.24843222805221513</v>
      </c>
      <c r="S9" s="27">
        <f t="shared" si="1"/>
        <v>-0.22637803970901987</v>
      </c>
    </row>
    <row r="10" spans="2:19" ht="15" customHeight="1">
      <c r="B10" s="47"/>
      <c r="C10" s="50"/>
      <c r="D10" s="16">
        <v>28836</v>
      </c>
      <c r="E10" s="17" t="s">
        <v>5</v>
      </c>
      <c r="F10" s="20">
        <f>SUMIF('Jun-20'!$4:$4,$B$2,'Jun-20'!10:10)</f>
        <v>273.18581452673561</v>
      </c>
      <c r="G10" s="20">
        <f>'Jun-20'!$T10</f>
        <v>488.47810836381632</v>
      </c>
      <c r="H10" s="20">
        <f t="shared" si="2"/>
        <v>761.66392289055193</v>
      </c>
      <c r="J10" s="20">
        <f>SUMIF('Ofgem IA'!$4:$4,$B$2,'Ofgem IA'!10:10)</f>
        <v>294.21137006928461</v>
      </c>
      <c r="K10" s="20">
        <f>'Ofgem IA'!$T10</f>
        <v>588.89967229146373</v>
      </c>
      <c r="L10" s="20">
        <f t="shared" si="3"/>
        <v>883.11104236074834</v>
      </c>
      <c r="N10" s="20">
        <f t="shared" si="4"/>
        <v>-21.025555542549</v>
      </c>
      <c r="O10" s="20">
        <f t="shared" si="0"/>
        <v>-100.42156392764741</v>
      </c>
      <c r="P10" s="20">
        <f t="shared" si="0"/>
        <v>-121.44711947019641</v>
      </c>
      <c r="Q10" s="28">
        <f t="shared" si="5"/>
        <v>-7.146411621548697E-2</v>
      </c>
      <c r="R10" s="28">
        <f t="shared" si="1"/>
        <v>-0.17052406148724403</v>
      </c>
      <c r="S10" s="28">
        <f t="shared" si="1"/>
        <v>-0.1375219124715526</v>
      </c>
    </row>
    <row r="11" spans="2:19" ht="15" customHeight="1">
      <c r="B11" s="47"/>
      <c r="C11" s="51" t="s">
        <v>6</v>
      </c>
      <c r="D11" s="6">
        <v>0</v>
      </c>
      <c r="E11" s="7">
        <v>82</v>
      </c>
      <c r="F11" s="21">
        <f>SUMIF('Jun-20'!$4:$4,$B$2,'Jun-20'!11:11)</f>
        <v>434.91134822384032</v>
      </c>
      <c r="G11" s="21">
        <f>'Jun-20'!$T11</f>
        <v>847.7899409746932</v>
      </c>
      <c r="H11" s="21">
        <f t="shared" si="2"/>
        <v>1282.7012891985335</v>
      </c>
      <c r="J11" s="21">
        <f>SUMIF('Ofgem IA'!$4:$4,$B$2,'Ofgem IA'!11:11)</f>
        <v>504.95584915673663</v>
      </c>
      <c r="K11" s="21">
        <f>'Ofgem IA'!$T11</f>
        <v>1087.7072347918697</v>
      </c>
      <c r="L11" s="21">
        <f t="shared" si="3"/>
        <v>1592.6630839486063</v>
      </c>
      <c r="N11" s="21">
        <f t="shared" si="4"/>
        <v>-70.044500932896312</v>
      </c>
      <c r="O11" s="21">
        <f t="shared" si="0"/>
        <v>-239.91729381717653</v>
      </c>
      <c r="P11" s="21">
        <f t="shared" si="0"/>
        <v>-309.96179475007284</v>
      </c>
      <c r="Q11" s="29">
        <f t="shared" si="5"/>
        <v>-0.13871410946099316</v>
      </c>
      <c r="R11" s="29">
        <f t="shared" si="1"/>
        <v>-0.2205715712308231</v>
      </c>
      <c r="S11" s="29">
        <f t="shared" si="1"/>
        <v>-0.19461855923827956</v>
      </c>
    </row>
    <row r="12" spans="2:19" ht="15" customHeight="1">
      <c r="B12" s="47"/>
      <c r="C12" s="52"/>
      <c r="D12" s="11">
        <v>82</v>
      </c>
      <c r="E12" s="12">
        <v>150</v>
      </c>
      <c r="F12" s="15">
        <f>SUMIF('Jun-20'!$4:$4,$B$2,'Jun-20'!12:12)</f>
        <v>815.46680013787432</v>
      </c>
      <c r="G12" s="15">
        <f>'Jun-20'!$T12</f>
        <v>1543.9377433293696</v>
      </c>
      <c r="H12" s="15">
        <f t="shared" si="2"/>
        <v>2359.4045434672439</v>
      </c>
      <c r="J12" s="15">
        <f>SUMIF('Ofgem IA'!$4:$4,$B$2,'Ofgem IA'!12:12)</f>
        <v>952.10340594456829</v>
      </c>
      <c r="K12" s="15">
        <f>'Ofgem IA'!$T12</f>
        <v>1953.302677709692</v>
      </c>
      <c r="L12" s="15">
        <f t="shared" si="3"/>
        <v>2905.4060836542603</v>
      </c>
      <c r="N12" s="15">
        <f t="shared" si="4"/>
        <v>-136.63660580669398</v>
      </c>
      <c r="O12" s="15">
        <f t="shared" si="0"/>
        <v>-409.36493438032244</v>
      </c>
      <c r="P12" s="15">
        <f t="shared" si="0"/>
        <v>-546.00154018701642</v>
      </c>
      <c r="Q12" s="27">
        <f t="shared" si="5"/>
        <v>-0.14351025839587112</v>
      </c>
      <c r="R12" s="27">
        <f t="shared" si="1"/>
        <v>-0.20957578108699237</v>
      </c>
      <c r="S12" s="27">
        <f t="shared" si="1"/>
        <v>-0.18792606763605507</v>
      </c>
    </row>
    <row r="13" spans="2:19" ht="15" customHeight="1">
      <c r="B13" s="47"/>
      <c r="C13" s="52"/>
      <c r="D13" s="11">
        <v>150</v>
      </c>
      <c r="E13" s="12">
        <v>230</v>
      </c>
      <c r="F13" s="15">
        <f>SUMIF('Jun-20'!$4:$4,$B$2,'Jun-20'!13:13)</f>
        <v>1276.3468812410317</v>
      </c>
      <c r="G13" s="15">
        <f>'Jun-20'!$T13</f>
        <v>2476.0612118519643</v>
      </c>
      <c r="H13" s="15">
        <f t="shared" si="2"/>
        <v>3752.4080930929958</v>
      </c>
      <c r="J13" s="15">
        <f>SUMIF('Ofgem IA'!$4:$4,$B$2,'Ofgem IA'!13:13)</f>
        <v>1462.3062463603358</v>
      </c>
      <c r="K13" s="15">
        <f>'Ofgem IA'!$T13</f>
        <v>3125.4182668520543</v>
      </c>
      <c r="L13" s="15">
        <f t="shared" si="3"/>
        <v>4587.7245132123899</v>
      </c>
      <c r="N13" s="15">
        <f t="shared" si="4"/>
        <v>-185.95936511930404</v>
      </c>
      <c r="O13" s="15">
        <f t="shared" si="0"/>
        <v>-649.35705500008999</v>
      </c>
      <c r="P13" s="15">
        <f t="shared" si="0"/>
        <v>-835.31642011939402</v>
      </c>
      <c r="Q13" s="27">
        <f t="shared" si="5"/>
        <v>-0.12716855007776576</v>
      </c>
      <c r="R13" s="27">
        <f t="shared" si="1"/>
        <v>-0.20776644901807895</v>
      </c>
      <c r="S13" s="27">
        <f t="shared" si="1"/>
        <v>-0.18207641232897256</v>
      </c>
    </row>
    <row r="14" spans="2:19" ht="15" customHeight="1">
      <c r="B14" s="47"/>
      <c r="C14" s="53"/>
      <c r="D14" s="16">
        <v>230</v>
      </c>
      <c r="E14" s="17" t="s">
        <v>5</v>
      </c>
      <c r="F14" s="20">
        <f>SUMIF('Jun-20'!$4:$4,$B$2,'Jun-20'!14:14)</f>
        <v>3348.4028416323613</v>
      </c>
      <c r="G14" s="20">
        <f>'Jun-20'!$T14</f>
        <v>5634.8464928936137</v>
      </c>
      <c r="H14" s="20">
        <f t="shared" si="2"/>
        <v>8983.2493345259754</v>
      </c>
      <c r="J14" s="20">
        <f>SUMIF('Ofgem IA'!$4:$4,$B$2,'Ofgem IA'!14:14)</f>
        <v>3798.6999206632127</v>
      </c>
      <c r="K14" s="20">
        <f>'Ofgem IA'!$T14</f>
        <v>7214.6727669566544</v>
      </c>
      <c r="L14" s="20">
        <f t="shared" si="3"/>
        <v>11013.372687619867</v>
      </c>
      <c r="N14" s="20">
        <f t="shared" si="4"/>
        <v>-450.29707903085136</v>
      </c>
      <c r="O14" s="20">
        <f t="shared" si="0"/>
        <v>-1579.8262740630407</v>
      </c>
      <c r="P14" s="20">
        <f t="shared" si="0"/>
        <v>-2030.1233530938916</v>
      </c>
      <c r="Q14" s="28">
        <f t="shared" si="5"/>
        <v>-0.11853978688378057</v>
      </c>
      <c r="R14" s="28">
        <f t="shared" si="1"/>
        <v>-0.21897407201871671</v>
      </c>
      <c r="S14" s="28">
        <f t="shared" si="1"/>
        <v>-0.18433257555843482</v>
      </c>
    </row>
    <row r="15" spans="2:19" ht="15" customHeight="1">
      <c r="B15" s="41" t="s">
        <v>7</v>
      </c>
      <c r="C15" s="45" t="s">
        <v>8</v>
      </c>
      <c r="D15" s="22">
        <v>0</v>
      </c>
      <c r="E15" s="23">
        <v>425</v>
      </c>
      <c r="F15" s="10">
        <f>SUMIF('Jun-20'!$4:$4,$B$2,'Jun-20'!15:15)</f>
        <v>1922.4947535545823</v>
      </c>
      <c r="G15" s="10">
        <f>'Jun-20'!$T15</f>
        <v>3657.8875007357901</v>
      </c>
      <c r="H15" s="10">
        <f t="shared" si="2"/>
        <v>5580.3822542903727</v>
      </c>
      <c r="J15" s="10">
        <f>SUMIF('Ofgem IA'!$4:$4,$B$2,'Ofgem IA'!15:15)</f>
        <v>2279.8388470663376</v>
      </c>
      <c r="K15" s="10">
        <f>'Ofgem IA'!$T15</f>
        <v>4455.5245440277777</v>
      </c>
      <c r="L15" s="10">
        <f t="shared" si="3"/>
        <v>6735.3633910941153</v>
      </c>
      <c r="N15" s="10">
        <f t="shared" si="4"/>
        <v>-357.34409351175532</v>
      </c>
      <c r="O15" s="10">
        <f t="shared" si="0"/>
        <v>-797.63704329198754</v>
      </c>
      <c r="P15" s="10">
        <f t="shared" si="0"/>
        <v>-1154.9811368037426</v>
      </c>
      <c r="Q15" s="26">
        <f t="shared" si="5"/>
        <v>-0.15674094419944654</v>
      </c>
      <c r="R15" s="26">
        <f t="shared" si="1"/>
        <v>-0.17902202881165741</v>
      </c>
      <c r="S15" s="26">
        <f t="shared" si="1"/>
        <v>-0.17148015181050588</v>
      </c>
    </row>
    <row r="16" spans="2:19" ht="15" customHeight="1">
      <c r="B16" s="42"/>
      <c r="C16" s="45"/>
      <c r="D16" s="11">
        <v>425</v>
      </c>
      <c r="E16" s="12">
        <v>1000</v>
      </c>
      <c r="F16" s="15">
        <f>SUMIF('Jun-20'!$4:$4,$B$2,'Jun-20'!16:16)</f>
        <v>6337.1016484168913</v>
      </c>
      <c r="G16" s="15">
        <f>'Jun-20'!$T16</f>
        <v>12779.865128995616</v>
      </c>
      <c r="H16" s="15">
        <f t="shared" si="2"/>
        <v>19116.966777412508</v>
      </c>
      <c r="J16" s="15">
        <f>SUMIF('Ofgem IA'!$4:$4,$B$2,'Ofgem IA'!16:16)</f>
        <v>7364.6434947044354</v>
      </c>
      <c r="K16" s="15">
        <f>'Ofgem IA'!$T16</f>
        <v>16164.080738362112</v>
      </c>
      <c r="L16" s="15">
        <f t="shared" si="3"/>
        <v>23528.724233066547</v>
      </c>
      <c r="N16" s="15">
        <f t="shared" si="4"/>
        <v>-1027.5418462875441</v>
      </c>
      <c r="O16" s="15">
        <f t="shared" si="0"/>
        <v>-3384.2156093664962</v>
      </c>
      <c r="P16" s="15">
        <f t="shared" si="0"/>
        <v>-4411.7574556540385</v>
      </c>
      <c r="Q16" s="27">
        <f t="shared" si="5"/>
        <v>-0.13952363709477594</v>
      </c>
      <c r="R16" s="27">
        <f t="shared" si="1"/>
        <v>-0.20936641335468947</v>
      </c>
      <c r="S16" s="27">
        <f t="shared" si="1"/>
        <v>-0.18750517078413839</v>
      </c>
    </row>
    <row r="17" spans="2:19" ht="15" customHeight="1">
      <c r="B17" s="42"/>
      <c r="C17" s="45"/>
      <c r="D17" s="11">
        <v>1000</v>
      </c>
      <c r="E17" s="12">
        <v>1800</v>
      </c>
      <c r="F17" s="15">
        <f>SUMIF('Jun-20'!$4:$4,$B$2,'Jun-20'!17:17)</f>
        <v>12279.013575558</v>
      </c>
      <c r="G17" s="15">
        <f>'Jun-20'!$T17</f>
        <v>26066.994021942584</v>
      </c>
      <c r="H17" s="15">
        <f t="shared" si="2"/>
        <v>38346.007597500582</v>
      </c>
      <c r="J17" s="15">
        <f>SUMIF('Ofgem IA'!$4:$4,$B$2,'Ofgem IA'!17:17)</f>
        <v>12626.025392079029</v>
      </c>
      <c r="K17" s="15">
        <f>'Ofgem IA'!$T17</f>
        <v>29492.236572251302</v>
      </c>
      <c r="L17" s="15">
        <f t="shared" si="3"/>
        <v>42118.261964330333</v>
      </c>
      <c r="N17" s="15">
        <f t="shared" si="4"/>
        <v>-347.01181652102969</v>
      </c>
      <c r="O17" s="15">
        <f t="shared" si="0"/>
        <v>-3425.2425503087179</v>
      </c>
      <c r="P17" s="15">
        <f t="shared" si="0"/>
        <v>-3772.2543668297512</v>
      </c>
      <c r="Q17" s="27">
        <f t="shared" si="5"/>
        <v>-2.7483852261118411E-2</v>
      </c>
      <c r="R17" s="27">
        <f t="shared" si="1"/>
        <v>-0.11614048130657764</v>
      </c>
      <c r="S17" s="27">
        <f t="shared" si="1"/>
        <v>-8.9563391054085936E-2</v>
      </c>
    </row>
    <row r="18" spans="2:19" ht="15" customHeight="1">
      <c r="B18" s="43"/>
      <c r="C18" s="46"/>
      <c r="D18" s="16">
        <v>1800</v>
      </c>
      <c r="E18" s="17" t="s">
        <v>5</v>
      </c>
      <c r="F18" s="20">
        <f>SUMIF('Jun-20'!$4:$4,$B$2,'Jun-20'!18:18)</f>
        <v>40082.140833675883</v>
      </c>
      <c r="G18" s="20">
        <f>'Jun-20'!$T18</f>
        <v>68296.877049151823</v>
      </c>
      <c r="H18" s="20">
        <f t="shared" si="2"/>
        <v>108379.0178828277</v>
      </c>
      <c r="J18" s="20">
        <f>SUMIF('Ofgem IA'!$4:$4,$B$2,'Ofgem IA'!18:18)</f>
        <v>36058.579105555429</v>
      </c>
      <c r="K18" s="20">
        <f>'Ofgem IA'!$T18</f>
        <v>85090.958006795234</v>
      </c>
      <c r="L18" s="20">
        <f t="shared" si="3"/>
        <v>121149.53711235066</v>
      </c>
      <c r="N18" s="20">
        <f t="shared" si="4"/>
        <v>4023.5617281204541</v>
      </c>
      <c r="O18" s="20">
        <f t="shared" si="0"/>
        <v>-16794.080957643411</v>
      </c>
      <c r="P18" s="20">
        <f t="shared" si="0"/>
        <v>-12770.519229522964</v>
      </c>
      <c r="Q18" s="28">
        <f t="shared" si="5"/>
        <v>0.11158403431100691</v>
      </c>
      <c r="R18" s="28">
        <f t="shared" si="1"/>
        <v>-0.19736622258151404</v>
      </c>
      <c r="S18" s="28">
        <f t="shared" si="1"/>
        <v>-0.10541120943516231</v>
      </c>
    </row>
    <row r="19" spans="2:19" ht="15" customHeight="1">
      <c r="B19" s="41" t="s">
        <v>9</v>
      </c>
      <c r="C19" s="44" t="s">
        <v>10</v>
      </c>
      <c r="D19" s="22">
        <v>0</v>
      </c>
      <c r="E19" s="23">
        <v>4000</v>
      </c>
      <c r="F19" s="9">
        <f>SUMIF('Jun-20'!$4:$4,$B$2,'Jun-20'!19:19)</f>
        <v>6169.732196091697</v>
      </c>
      <c r="G19" s="9">
        <f>'Jun-20'!$T19</f>
        <v>30397.815576037086</v>
      </c>
      <c r="H19" s="9">
        <f t="shared" si="2"/>
        <v>36567.547772128783</v>
      </c>
      <c r="J19" s="9">
        <f>SUMIF('Ofgem IA'!$4:$4,$B$2,'Ofgem IA'!19:19)</f>
        <v>290.21934287413683</v>
      </c>
      <c r="K19" s="9">
        <f>'Ofgem IA'!$T19</f>
        <v>12291.564821344133</v>
      </c>
      <c r="L19" s="9">
        <f t="shared" si="3"/>
        <v>12581.78416421827</v>
      </c>
      <c r="N19" s="9">
        <f t="shared" si="4"/>
        <v>5879.5128532175604</v>
      </c>
      <c r="O19" s="9">
        <f t="shared" si="0"/>
        <v>18106.250754692956</v>
      </c>
      <c r="P19" s="9">
        <f t="shared" si="0"/>
        <v>23985.763607910514</v>
      </c>
      <c r="Q19" s="8">
        <f t="shared" si="5"/>
        <v>20.258859368196575</v>
      </c>
      <c r="R19" s="8">
        <f t="shared" si="1"/>
        <v>1.4730631142465849</v>
      </c>
      <c r="S19" s="8">
        <f t="shared" si="1"/>
        <v>1.9063881000378609</v>
      </c>
    </row>
    <row r="20" spans="2:19" ht="15" customHeight="1">
      <c r="B20" s="42"/>
      <c r="C20" s="45"/>
      <c r="D20" s="11">
        <v>4000</v>
      </c>
      <c r="E20" s="12">
        <v>12000</v>
      </c>
      <c r="F20" s="14">
        <f>SUMIF('Jun-20'!$4:$4,$B$2,'Jun-20'!20:20)</f>
        <v>47771.477332825045</v>
      </c>
      <c r="G20" s="14">
        <f>'Jun-20'!$T20</f>
        <v>156057.11945926221</v>
      </c>
      <c r="H20" s="14">
        <f t="shared" si="2"/>
        <v>203828.59679208725</v>
      </c>
      <c r="J20" s="14">
        <f>SUMIF('Ofgem IA'!$4:$4,$B$2,'Ofgem IA'!20:20)</f>
        <v>10244.250866229486</v>
      </c>
      <c r="K20" s="14">
        <f>'Ofgem IA'!$T20</f>
        <v>127330.76935408903</v>
      </c>
      <c r="L20" s="14">
        <f t="shared" si="3"/>
        <v>137575.02022031852</v>
      </c>
      <c r="N20" s="14">
        <f t="shared" si="4"/>
        <v>37527.226466595559</v>
      </c>
      <c r="O20" s="14">
        <f t="shared" si="0"/>
        <v>28726.350105173173</v>
      </c>
      <c r="P20" s="14">
        <f t="shared" si="0"/>
        <v>66253.576571768732</v>
      </c>
      <c r="Q20" s="13">
        <f t="shared" si="5"/>
        <v>3.6632475089325771</v>
      </c>
      <c r="R20" s="13">
        <f t="shared" si="1"/>
        <v>0.22560415091256708</v>
      </c>
      <c r="S20" s="13">
        <f t="shared" si="1"/>
        <v>0.4815814416430208</v>
      </c>
    </row>
    <row r="21" spans="2:19" ht="15" customHeight="1">
      <c r="B21" s="42"/>
      <c r="C21" s="45"/>
      <c r="D21" s="11">
        <v>12000</v>
      </c>
      <c r="E21" s="12">
        <v>20000</v>
      </c>
      <c r="F21" s="14">
        <f>SUMIF('Jun-20'!$4:$4,$B$2,'Jun-20'!21:21)</f>
        <v>80275.843306108436</v>
      </c>
      <c r="G21" s="14">
        <f>'Jun-20'!$T21</f>
        <v>328651.47185257921</v>
      </c>
      <c r="H21" s="14">
        <f t="shared" si="2"/>
        <v>408927.31515868765</v>
      </c>
      <c r="J21" s="14">
        <f>SUMIF('Ofgem IA'!$4:$4,$B$2,'Ofgem IA'!21:21)</f>
        <v>25800.735367776979</v>
      </c>
      <c r="K21" s="14">
        <f>'Ofgem IA'!$T21</f>
        <v>342164.84126319754</v>
      </c>
      <c r="L21" s="14">
        <f t="shared" si="3"/>
        <v>367965.57663097454</v>
      </c>
      <c r="N21" s="14">
        <f t="shared" si="4"/>
        <v>54475.107938331457</v>
      </c>
      <c r="O21" s="14">
        <f t="shared" si="0"/>
        <v>-13513.369410618325</v>
      </c>
      <c r="P21" s="14">
        <f t="shared" si="0"/>
        <v>40961.738527713111</v>
      </c>
      <c r="Q21" s="13">
        <f t="shared" si="5"/>
        <v>2.1113781123605664</v>
      </c>
      <c r="R21" s="13">
        <f t="shared" si="1"/>
        <v>-3.9493740387615307E-2</v>
      </c>
      <c r="S21" s="13">
        <f t="shared" si="1"/>
        <v>0.11131948510714315</v>
      </c>
    </row>
    <row r="22" spans="2:19" ht="15" customHeight="1">
      <c r="B22" s="43"/>
      <c r="C22" s="46"/>
      <c r="D22" s="16">
        <v>20000</v>
      </c>
      <c r="E22" s="17" t="s">
        <v>5</v>
      </c>
      <c r="F22" s="19">
        <f>SUMIF('Jun-20'!$4:$4,$B$2,'Jun-20'!22:22)</f>
        <v>325929.82028701046</v>
      </c>
      <c r="G22" s="19">
        <f>'Jun-20'!$T22</f>
        <v>817126.37524161336</v>
      </c>
      <c r="H22" s="19">
        <f t="shared" si="2"/>
        <v>1143056.1955286239</v>
      </c>
      <c r="J22" s="19">
        <f>SUMIF('Ofgem IA'!$4:$4,$B$2,'Ofgem IA'!22:22)</f>
        <v>61690.257067371436</v>
      </c>
      <c r="K22" s="19">
        <f>'Ofgem IA'!$T22</f>
        <v>894403.72155592882</v>
      </c>
      <c r="L22" s="19">
        <f t="shared" si="3"/>
        <v>956093.97862330021</v>
      </c>
      <c r="N22" s="19">
        <f t="shared" si="4"/>
        <v>264239.56321963901</v>
      </c>
      <c r="O22" s="19">
        <f t="shared" si="0"/>
        <v>-77277.346314315451</v>
      </c>
      <c r="P22" s="19">
        <f t="shared" si="0"/>
        <v>186962.21690532367</v>
      </c>
      <c r="Q22" s="18">
        <f t="shared" si="5"/>
        <v>4.2833273158687781</v>
      </c>
      <c r="R22" s="18">
        <f t="shared" si="1"/>
        <v>-8.6400966869728243E-2</v>
      </c>
      <c r="S22" s="18">
        <f t="shared" si="1"/>
        <v>0.19554794934963871</v>
      </c>
    </row>
    <row r="23" spans="2:19" ht="15" customHeight="1">
      <c r="B23" s="47" t="s">
        <v>12</v>
      </c>
      <c r="C23" s="47"/>
      <c r="D23" s="47"/>
      <c r="E23" s="47"/>
      <c r="F23" s="24">
        <f>SUMIF('Jun-20'!$4:$4,$B$2,'Jun-20'!23:23)</f>
        <v>0</v>
      </c>
      <c r="G23" s="24">
        <f>'Jun-20'!$T23</f>
        <v>675605.10871979524</v>
      </c>
      <c r="H23" s="24">
        <f t="shared" si="2"/>
        <v>675605.10871979524</v>
      </c>
      <c r="J23" s="24">
        <f>SUMIF('Ofgem IA'!$4:$4,$B$2,'Ofgem IA'!23:23)</f>
        <v>0</v>
      </c>
      <c r="K23" s="24">
        <f>'Ofgem IA'!$T23</f>
        <v>549122.74871496414</v>
      </c>
      <c r="L23" s="24">
        <f t="shared" si="3"/>
        <v>549122.74871496414</v>
      </c>
      <c r="N23" s="24">
        <f t="shared" si="4"/>
        <v>0</v>
      </c>
      <c r="O23" s="24">
        <f t="shared" si="0"/>
        <v>126482.36000483111</v>
      </c>
      <c r="P23" s="24">
        <f t="shared" si="0"/>
        <v>126482.36000483111</v>
      </c>
      <c r="Q23" s="30">
        <f t="shared" si="5"/>
        <v>0</v>
      </c>
      <c r="R23" s="30">
        <f t="shared" si="1"/>
        <v>0.23033531264333929</v>
      </c>
      <c r="S23" s="30">
        <f t="shared" si="1"/>
        <v>0.23033531264333929</v>
      </c>
    </row>
  </sheetData>
  <mergeCells count="16">
    <mergeCell ref="Q4:S4"/>
    <mergeCell ref="B19:B22"/>
    <mergeCell ref="C19:C22"/>
    <mergeCell ref="B23:E23"/>
    <mergeCell ref="B6:B14"/>
    <mergeCell ref="C6:E6"/>
    <mergeCell ref="C7:C10"/>
    <mergeCell ref="C11:C14"/>
    <mergeCell ref="B15:B18"/>
    <mergeCell ref="C15:C18"/>
    <mergeCell ref="N4:P4"/>
    <mergeCell ref="B2:D2"/>
    <mergeCell ref="B3:E3"/>
    <mergeCell ref="B4:E5"/>
    <mergeCell ref="F4:H4"/>
    <mergeCell ref="J4:L4"/>
  </mergeCells>
  <pageMargins left="0.19685039370078738" right="0.19685039370078738" top="0.59055118110236215" bottom="0.78740157480314954" header="0.19685039370078738" footer="0.19685039370078738"/>
  <pageSetup paperSize="9" scale="82" orientation="landscape" r:id="rId1"/>
  <headerFooter>
    <oddFooter xml:space="preserve">&amp;L&amp;"Calibri,Regular"&amp;10File: &amp;F
Save: &amp;Z&amp;C&amp;"Calibri,Regular"&amp;10Date Printed: &amp;D &amp; Time Printed: &amp;T
&amp;R&amp;"Calibri,Regular"&amp;10Sheet: &amp;A
Page: &amp;P of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Notes</vt:lpstr>
      <vt:lpstr>Ofgem IA</vt:lpstr>
      <vt:lpstr>Jun-20</vt:lpstr>
      <vt:lpstr>ENWL</vt:lpstr>
      <vt:lpstr>NPgN</vt:lpstr>
      <vt:lpstr>NPgY</vt:lpstr>
      <vt:lpstr>SPMW</vt:lpstr>
      <vt:lpstr>SPD</vt:lpstr>
      <vt:lpstr>SSES</vt:lpstr>
      <vt:lpstr>SSEH</vt:lpstr>
      <vt:lpstr>EPN</vt:lpstr>
      <vt:lpstr>LPN</vt:lpstr>
      <vt:lpstr>SPN</vt:lpstr>
      <vt:lpstr>EMID</vt:lpstr>
      <vt:lpstr>WMID</vt:lpstr>
      <vt:lpstr>SWALES</vt:lpstr>
      <vt:lpstr>SWEST</vt:lpstr>
    </vt:vector>
  </TitlesOfParts>
  <Company>CE Electric UK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Wells, Lee</dc:creator>
  <cp:lastModifiedBy>Wells, Lee</cp:lastModifiedBy>
  <cp:lastPrinted>2020-07-16T07:59:27Z</cp:lastPrinted>
  <dcterms:created xsi:type="dcterms:W3CDTF">2020-06-29T07:31:48Z</dcterms:created>
  <dcterms:modified xsi:type="dcterms:W3CDTF">2020-07-16T08:02:07Z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{0F742C78-7CA1-4A83-96D0-F7EDA8C31D24}</vt:lpwstr>
  </property>
  <property fmtid="{D5CDD505-2E9C-101B-9397-08002B2CF9AE}" pid="3" name="DLPManualFileClassificationLastModifiedBy">
    <vt:lpwstr>AD03\Lee.Wells</vt:lpwstr>
  </property>
  <property fmtid="{D5CDD505-2E9C-101B-9397-08002B2CF9AE}" pid="4" name="DLPManualFileClassificationLastModificationDate">
    <vt:lpwstr>1593418928</vt:lpwstr>
  </property>
  <property fmtid="{D5CDD505-2E9C-101B-9397-08002B2CF9AE}" pid="5" name="DLPManualFileClassificationVersion">
    <vt:lpwstr>11.3.2.8</vt:lpwstr>
  </property>
</Properties>
</file>