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uk.corporg.net\ngtdfs$\Group\OandT\EBandET\Contracts\Services &amp; Projects\Fast Reserve\- Market Reports and Market Information\- 2019 Market Report\April 2019\"/>
    </mc:Choice>
  </mc:AlternateContent>
  <workbookProtection workbookAlgorithmName="SHA-512" workbookHashValue="XH0hIv16AMBMLgWAI6GDFykX4o/AvUtQhNXdO+vFdWT04rx9e4Ha/2jH02xJLd+fn+upjfbYk3P+tQAvW9+PxQ==" workbookSaltValue="I2qTpHevSiNsGhCLJwUqsw==" workbookSpinCount="100000" lockStructure="1"/>
  <bookViews>
    <workbookView xWindow="0" yWindow="0" windowWidth="20490" windowHeight="6930"/>
  </bookViews>
  <sheets>
    <sheet name="Tender Sheet" sheetId="3" r:id="rId1"/>
    <sheet name="Short Drop downs" sheetId="4" state="hidden" r:id="rId2"/>
    <sheet name="month ahead drops" sheetId="7" state="hidden" r:id="rId3"/>
    <sheet name="Long term" sheetId="6" state="hidden" r:id="rId4"/>
    <sheet name="Long drop downs" sheetId="5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Connection">'Short Drop downs'!$K$2:$K$3</definedName>
    <definedName name="DNO">'Short Drop downs'!$M$2:$M$7</definedName>
    <definedName name="_xlnm.Print_Area" localSheetId="0">'Tender Sheet'!$A$1:$AB$20</definedName>
    <definedName name="TO">Table4[TO Connection]</definedName>
    <definedName name="TOC">Table4[TO Connection]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3" l="1"/>
  <c r="N17" i="3"/>
  <c r="N16" i="3"/>
  <c r="W15" i="3" l="1"/>
  <c r="X15" i="3" s="1"/>
  <c r="R15" i="3"/>
  <c r="N15" i="3"/>
  <c r="W14" i="3"/>
  <c r="X14" i="3" s="1"/>
  <c r="R14" i="3"/>
  <c r="N14" i="3"/>
  <c r="W13" i="3"/>
  <c r="X13" i="3" s="1"/>
  <c r="R13" i="3"/>
  <c r="N13" i="3"/>
  <c r="W12" i="3"/>
  <c r="X12" i="3" s="1"/>
  <c r="R12" i="3"/>
  <c r="N12" i="3"/>
  <c r="W11" i="3"/>
  <c r="X11" i="3" s="1"/>
  <c r="R11" i="3"/>
  <c r="N11" i="3"/>
  <c r="W10" i="3"/>
  <c r="X10" i="3" s="1"/>
  <c r="R10" i="3"/>
  <c r="N10" i="3"/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l="1"/>
  <c r="A18" i="3" s="1"/>
  <c r="A19" i="3" s="1"/>
  <c r="A20" i="3" s="1"/>
</calcChain>
</file>

<file path=xl/comments1.xml><?xml version="1.0" encoding="utf-8"?>
<comments xmlns="http://schemas.openxmlformats.org/spreadsheetml/2006/main">
  <authors>
    <author>Emily Campion</author>
  </authors>
  <commentList>
    <comment ref="A2" authorId="0" shapeId="0">
      <text>
        <r>
          <rPr>
            <sz val="9"/>
            <color indexed="81"/>
            <rFont val="Tahoma"/>
            <family val="2"/>
          </rPr>
          <t>Format is year, month and tender number. For example Feb 2019 would be 190201</t>
        </r>
      </text>
    </comment>
    <comment ref="C2" authorId="0" shapeId="0">
      <text>
        <r>
          <rPr>
            <sz val="9"/>
            <color indexed="81"/>
            <rFont val="Tahoma"/>
            <family val="2"/>
          </rPr>
          <t xml:space="preserve">As stated in the framework agreement
</t>
        </r>
      </text>
    </comment>
    <comment ref="F2" authorId="0" shapeId="0">
      <text>
        <r>
          <rPr>
            <sz val="9"/>
            <color indexed="81"/>
            <rFont val="Tahoma"/>
            <family val="2"/>
          </rPr>
          <t xml:space="preserve">EFA Block 1 delivery will start at 23:00 on the previous day. 
</t>
        </r>
      </text>
    </comment>
    <comment ref="K2" authorId="0" shapeId="0">
      <text>
        <r>
          <rPr>
            <b/>
            <sz val="9"/>
            <color indexed="81"/>
            <rFont val="Tahoma"/>
            <family val="2"/>
          </rPr>
          <t xml:space="preserve">A 1 indicates that FR is offered in this EFA block. A 0 indicates that FR is not offered. </t>
        </r>
      </text>
    </comment>
    <comment ref="Y2" authorId="0" shapeId="0">
      <text>
        <r>
          <rPr>
            <b/>
            <sz val="9"/>
            <color indexed="81"/>
            <rFont val="Tahoma"/>
            <family val="2"/>
          </rPr>
          <t xml:space="preserve">Mutually exclusive to be highlighted using the tender reference number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Emily Campion</author>
  </authors>
  <commentList>
    <comment ref="A2" authorId="0" shapeId="0">
      <text>
        <r>
          <rPr>
            <sz val="9"/>
            <color indexed="81"/>
            <rFont val="Tahoma"/>
            <family val="2"/>
          </rPr>
          <t>Format is year, month and tender number. For example Feb 2019 would be 190201</t>
        </r>
      </text>
    </comment>
    <comment ref="C2" authorId="0" shapeId="0">
      <text>
        <r>
          <rPr>
            <sz val="9"/>
            <color indexed="81"/>
            <rFont val="Tahoma"/>
            <family val="2"/>
          </rPr>
          <t xml:space="preserve">As stated in the framework agreement
</t>
        </r>
      </text>
    </comment>
    <comment ref="F2" authorId="0" shapeId="0">
      <text>
        <r>
          <rPr>
            <sz val="9"/>
            <color indexed="81"/>
            <rFont val="Tahoma"/>
            <family val="2"/>
          </rPr>
          <t>A 1 indicator is the period Fast Reserve is offered. A 0 indicator is for periods it is not offered</t>
        </r>
      </text>
    </comment>
  </commentList>
</comments>
</file>

<file path=xl/sharedStrings.xml><?xml version="1.0" encoding="utf-8"?>
<sst xmlns="http://schemas.openxmlformats.org/spreadsheetml/2006/main" count="275" uniqueCount="95">
  <si>
    <t>Generation Type</t>
  </si>
  <si>
    <t>Availability Fee (£/hr)</t>
  </si>
  <si>
    <t>Fuel type</t>
  </si>
  <si>
    <t>Tender Ref</t>
  </si>
  <si>
    <t>Company Name</t>
  </si>
  <si>
    <t>Tendered Unit (BMU/Unit ID)</t>
  </si>
  <si>
    <t>Start Date</t>
  </si>
  <si>
    <t>End Date</t>
  </si>
  <si>
    <t>Positional fee (£/hr)</t>
  </si>
  <si>
    <t>Location</t>
  </si>
  <si>
    <t>Postcode</t>
  </si>
  <si>
    <t>MW Delivery</t>
  </si>
  <si>
    <t>Comments</t>
  </si>
  <si>
    <t>Tendered Prices</t>
  </si>
  <si>
    <t>EFA yes</t>
  </si>
  <si>
    <t>EFA no</t>
  </si>
  <si>
    <t>Maximum number of utilisations (per Operational Day)</t>
  </si>
  <si>
    <t>Maximum energy utilisation /MWh (per Operational Day)</t>
  </si>
  <si>
    <t>TO Connection</t>
  </si>
  <si>
    <t>DNO Connection</t>
  </si>
  <si>
    <t>Connection</t>
  </si>
  <si>
    <t>DSF: Load response</t>
  </si>
  <si>
    <t>TO connection</t>
  </si>
  <si>
    <t>Gas</t>
  </si>
  <si>
    <t>DNO connection</t>
  </si>
  <si>
    <t>Hydro</t>
  </si>
  <si>
    <t>DSF: Distributed generation (onsite)</t>
  </si>
  <si>
    <t>Diesel</t>
  </si>
  <si>
    <t>DSF: Storage (onsite)</t>
  </si>
  <si>
    <t>Bio Fuel</t>
  </si>
  <si>
    <t>DSF: Distributed generation (for export)</t>
  </si>
  <si>
    <t>Coal</t>
  </si>
  <si>
    <t>DSF: Storage (for export)</t>
  </si>
  <si>
    <t>Wind</t>
  </si>
  <si>
    <t>Multiple Fuel Type</t>
  </si>
  <si>
    <t>Solar</t>
  </si>
  <si>
    <t>Battery</t>
  </si>
  <si>
    <t>Interconnector</t>
  </si>
  <si>
    <t>Dual Fuel</t>
  </si>
  <si>
    <t>Other</t>
  </si>
  <si>
    <t>Please indicate if tenders are mutually exclusive</t>
  </si>
  <si>
    <t xml:space="preserve">Diesel </t>
  </si>
  <si>
    <t>EFA Block</t>
  </si>
  <si>
    <t>Capped Bid-Offer Price (£/MWh)
 or Firm Energy Fee (£/MWh)</t>
  </si>
  <si>
    <t>Minimum zero 
time (minutes)</t>
  </si>
  <si>
    <t>Minimum non-zero
time (mins)</t>
  </si>
  <si>
    <t>Response time
 (mins)</t>
  </si>
  <si>
    <t>Run up rate
(MW/min)</t>
  </si>
  <si>
    <t>Run Down rate
(MW/min)</t>
  </si>
  <si>
    <t>Lead aggregated unit
(if applicable)</t>
  </si>
  <si>
    <t>TO connection
/DNO connection</t>
  </si>
  <si>
    <t>TEST</t>
  </si>
  <si>
    <t>TEST-1</t>
  </si>
  <si>
    <t>yymm01</t>
  </si>
  <si>
    <t>yymm02</t>
  </si>
  <si>
    <t>yymm03</t>
  </si>
  <si>
    <t>yymm04</t>
  </si>
  <si>
    <t xml:space="preserve">EFA 1 </t>
  </si>
  <si>
    <t>EFA 2</t>
  </si>
  <si>
    <t>EFA 3</t>
  </si>
  <si>
    <t>EFA 4</t>
  </si>
  <si>
    <t>EFA 5</t>
  </si>
  <si>
    <t>EFA 6</t>
  </si>
  <si>
    <t>Centrica Distributed Generation Ltd</t>
  </si>
  <si>
    <t>BALOO-1</t>
  </si>
  <si>
    <t>unlimited</t>
  </si>
  <si>
    <t>n/a</t>
  </si>
  <si>
    <t>First Hydro Company</t>
  </si>
  <si>
    <t>T_FFES-3</t>
  </si>
  <si>
    <t>T_FFES-4</t>
  </si>
  <si>
    <t>Electricity North West LTD</t>
  </si>
  <si>
    <t>ENWL-2</t>
  </si>
  <si>
    <t>Demand Response</t>
  </si>
  <si>
    <t>&lt;1</t>
  </si>
  <si>
    <t>Plutus</t>
  </si>
  <si>
    <t>PLUTFR-1</t>
  </si>
  <si>
    <t xml:space="preserve">UK Power Reserve </t>
  </si>
  <si>
    <t>AGCR6</t>
  </si>
  <si>
    <t>Natural Gas</t>
  </si>
  <si>
    <t>AGCR2</t>
  </si>
  <si>
    <t>AGCR3</t>
  </si>
  <si>
    <t>Accept/ Reject</t>
  </si>
  <si>
    <t>Reason Code</t>
  </si>
  <si>
    <t>Battery Energy Storage Solutions</t>
  </si>
  <si>
    <t>ZENFR-2</t>
  </si>
  <si>
    <t>ZENFR-4</t>
  </si>
  <si>
    <t>ZENFR-3</t>
  </si>
  <si>
    <t>Drax Generation Enterprise Ltd.</t>
  </si>
  <si>
    <t>T_CRUA-3</t>
  </si>
  <si>
    <t>Water</t>
  </si>
  <si>
    <t>T_CRUA-4</t>
  </si>
  <si>
    <t>Fast Reserve Post Tender Assessment Report April 2019</t>
  </si>
  <si>
    <t>Yes</t>
  </si>
  <si>
    <t>Accept</t>
  </si>
  <si>
    <t>Reject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</si>
</sst>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theme="1"/>
      </left>
      <right style="hair">
        <color theme="1"/>
      </right>
      <top style="medium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medium">
        <color theme="1"/>
      </bottom>
      <diagonal/>
    </border>
    <border>
      <left style="hair">
        <color theme="1"/>
      </left>
      <right style="hair">
        <color theme="1"/>
      </right>
      <top style="medium">
        <color theme="1"/>
      </top>
      <bottom/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8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2" fillId="2" borderId="2" xfId="0" applyFont="1" applyFill="1" applyBorder="1" applyAlignment="1">
      <alignment wrapText="1"/>
    </xf>
    <xf numFmtId="14" fontId="0" fillId="0" borderId="0" xfId="0" applyNumberFormat="1"/>
    <xf numFmtId="0" fontId="3" fillId="0" borderId="0" xfId="0" applyFont="1"/>
    <xf numFmtId="0" fontId="1" fillId="0" borderId="0" xfId="2" applyFont="1"/>
    <xf numFmtId="14" fontId="1" fillId="0" borderId="0" xfId="2" applyNumberFormat="1"/>
    <xf numFmtId="0" fontId="1" fillId="0" borderId="0" xfId="2"/>
    <xf numFmtId="0" fontId="0" fillId="3" borderId="10" xfId="2" applyNumberFormat="1" applyFont="1" applyFill="1" applyBorder="1" applyAlignment="1"/>
    <xf numFmtId="0" fontId="0" fillId="3" borderId="11" xfId="2" applyNumberFormat="1" applyFont="1" applyFill="1" applyBorder="1" applyAlignment="1"/>
    <xf numFmtId="0" fontId="0" fillId="3" borderId="12" xfId="2" applyNumberFormat="1" applyFont="1" applyFill="1" applyBorder="1" applyAlignment="1"/>
    <xf numFmtId="14" fontId="0" fillId="0" borderId="10" xfId="2" applyNumberFormat="1" applyFont="1" applyBorder="1" applyAlignment="1"/>
    <xf numFmtId="0" fontId="0" fillId="0" borderId="11" xfId="2" applyNumberFormat="1" applyFont="1" applyBorder="1" applyAlignment="1"/>
    <xf numFmtId="14" fontId="0" fillId="0" borderId="12" xfId="2" applyNumberFormat="1" applyFont="1" applyBorder="1" applyAlignment="1"/>
    <xf numFmtId="14" fontId="0" fillId="3" borderId="10" xfId="2" applyNumberFormat="1" applyFont="1" applyFill="1" applyBorder="1" applyAlignment="1"/>
    <xf numFmtId="14" fontId="0" fillId="3" borderId="12" xfId="2" applyNumberFormat="1" applyFont="1" applyFill="1" applyBorder="1" applyAlignment="1"/>
    <xf numFmtId="0" fontId="0" fillId="0" borderId="12" xfId="2" applyNumberFormat="1" applyFont="1" applyBorder="1" applyAlignment="1"/>
    <xf numFmtId="0" fontId="0" fillId="0" borderId="10" xfId="2" applyNumberFormat="1" applyFont="1" applyBorder="1" applyAlignment="1"/>
    <xf numFmtId="0" fontId="0" fillId="0" borderId="0" xfId="0" applyBorder="1"/>
    <xf numFmtId="0" fontId="0" fillId="0" borderId="0" xfId="0" applyFill="1"/>
    <xf numFmtId="0" fontId="0" fillId="0" borderId="0" xfId="2" applyNumberFormat="1" applyFont="1" applyFill="1" applyBorder="1" applyAlignment="1"/>
    <xf numFmtId="0" fontId="0" fillId="0" borderId="0" xfId="0" applyFill="1" applyBorder="1"/>
    <xf numFmtId="14" fontId="0" fillId="0" borderId="0" xfId="2" applyNumberFormat="1" applyFont="1" applyFill="1" applyBorder="1" applyAlignmen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4" borderId="17" xfId="0" applyFill="1" applyBorder="1" applyProtection="1"/>
    <xf numFmtId="0" fontId="0" fillId="4" borderId="17" xfId="0" applyFill="1" applyBorder="1" applyProtection="1">
      <protection locked="0"/>
    </xf>
    <xf numFmtId="14" fontId="0" fillId="4" borderId="17" xfId="0" applyNumberFormat="1" applyFill="1" applyBorder="1" applyProtection="1">
      <protection locked="0"/>
    </xf>
    <xf numFmtId="0" fontId="0" fillId="5" borderId="17" xfId="0" applyFill="1" applyBorder="1" applyProtection="1">
      <protection locked="0"/>
    </xf>
    <xf numFmtId="0" fontId="0" fillId="4" borderId="18" xfId="0" applyFill="1" applyBorder="1" applyProtection="1"/>
    <xf numFmtId="0" fontId="0" fillId="4" borderId="18" xfId="0" applyFill="1" applyBorder="1" applyProtection="1">
      <protection locked="0"/>
    </xf>
    <xf numFmtId="14" fontId="0" fillId="4" borderId="18" xfId="0" applyNumberFormat="1" applyFill="1" applyBorder="1" applyProtection="1">
      <protection locked="0"/>
    </xf>
    <xf numFmtId="0" fontId="0" fillId="5" borderId="18" xfId="0" applyFill="1" applyBorder="1" applyProtection="1">
      <protection locked="0"/>
    </xf>
    <xf numFmtId="0" fontId="0" fillId="4" borderId="18" xfId="0" applyFill="1" applyBorder="1" applyAlignment="1" applyProtection="1">
      <alignment horizontal="right"/>
      <protection locked="0"/>
    </xf>
    <xf numFmtId="0" fontId="0" fillId="4" borderId="19" xfId="0" applyFill="1" applyBorder="1" applyProtection="1"/>
    <xf numFmtId="0" fontId="0" fillId="4" borderId="19" xfId="0" applyFill="1" applyBorder="1" applyProtection="1">
      <protection locked="0"/>
    </xf>
    <xf numFmtId="14" fontId="0" fillId="4" borderId="19" xfId="0" applyNumberFormat="1" applyFill="1" applyBorder="1" applyProtection="1">
      <protection locked="0"/>
    </xf>
    <xf numFmtId="0" fontId="0" fillId="5" borderId="19" xfId="0" applyFill="1" applyBorder="1" applyProtection="1">
      <protection locked="0"/>
    </xf>
    <xf numFmtId="0" fontId="0" fillId="5" borderId="20" xfId="0" applyFill="1" applyBorder="1"/>
    <xf numFmtId="0" fontId="0" fillId="5" borderId="17" xfId="0" applyFill="1" applyBorder="1"/>
    <xf numFmtId="0" fontId="0" fillId="5" borderId="22" xfId="0" applyFill="1" applyBorder="1"/>
    <xf numFmtId="0" fontId="0" fillId="5" borderId="18" xfId="0" applyFill="1" applyBorder="1"/>
    <xf numFmtId="0" fontId="0" fillId="5" borderId="21" xfId="0" applyFill="1" applyBorder="1"/>
    <xf numFmtId="0" fontId="3" fillId="5" borderId="18" xfId="0" applyFont="1" applyFill="1" applyBorder="1"/>
    <xf numFmtId="0" fontId="0" fillId="5" borderId="19" xfId="0" applyFill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16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6" fillId="0" borderId="0" xfId="0" applyFont="1" applyAlignment="1"/>
    <xf numFmtId="0" fontId="2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3">
    <cellStyle name="Normal" xfId="0" builtinId="0"/>
    <cellStyle name="Normal 3 2" xfId="1"/>
    <cellStyle name="Normal 32" xfId="2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ve.k.miller\AppData\Local\Temp\Temp1_FR%20Balancing%20Services%20Responses.zip\Doc1696678519\First%20Hydro%20Company_Lord1709\Ffestiniog_Fast_Reserve_Tender%20APR%2019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ve.k.miller\AppData\Local\Temp\Temp1_FR%20Balancing%20Services%20Responses.zip\Doc1696678519\Electricity%20North%20West_Marriott3101\ENWL%20Fast%20Reserve%20Tenders%20Assessment%20Sheet%20for%20Ariba%20-%20post%201st%20April%20v3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ve.k.miller\AppData\Local\Temp\Temp1_FR%20Balancing%20Services%20Responses.zip\Doc1696678519\Plutus%20Energy%20Limited%20_Max.Lazarevic@plutuspowergen.com\Fast%20Reserve%20Tender%20-%20Plutus%20April%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ve.k.miller\AppData\Local\Temp\Temp1_FR%20Balancing%20Services%20Responses.zip\Doc1696678519\UK%20Power%20Reserve%20Ltd_Wither17094\Fast%20Reserve%20Tenders%20Assessment%20Sheet%20for%20Ariba%20-%20UKPR%200104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OandT\EBandET\Contracts\Services%20&amp;%20Projects\Fast%20Reserve\-%20TENDERS%20Received%20to%20date\04_Tenders%20received%20Apr%2019\Ariba\FR%20Tender%20Responses\Battery%20Energy%20%20Fast%20Reserve%20Tenders%20Assessment%20%201st%20April%20v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OandT\EBandET\Contracts\Services%20&amp;%20Projects\Fast%20Reserve\-%20TENDERS%20Received%20to%20date\04_Tenders%20received%20Apr%2019\Ariba\FR%20Tender%20Responses\Scottish%20Power%20Fast%20Reserve%20Tenders%20Assessment%20Sheet%20Apr%201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ast%20Reserve%20Tenders%20Assessment%20Sheet%20for%20Ariba%20-%20post%201st%20April%20v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therine.winning\AppData\Local\Microsoft\Windows\Temporary%20Internet%20Files\Content.Outlook\UFG6ZONT\Ariba%20new%20form%20post%20DCP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der Sheet"/>
      <sheetName val="Short Drop downs"/>
      <sheetName val="month ahead drops"/>
      <sheetName val="Long term"/>
      <sheetName val="Long drop dow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der Sheet"/>
      <sheetName val="Short Drop downs"/>
      <sheetName val="month ahead drops"/>
      <sheetName val="Long term"/>
      <sheetName val="Long drop dow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der Sheet"/>
      <sheetName val="Short Drop downs"/>
      <sheetName val="month ahead drops"/>
      <sheetName val="Long term"/>
      <sheetName val="Long drop dow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der Sheet"/>
      <sheetName val="Short Drop downs"/>
      <sheetName val="month ahead drops"/>
      <sheetName val="Long term"/>
      <sheetName val="Long drop dow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der Sheet"/>
      <sheetName val="Short Drop downs"/>
      <sheetName val="month ahead drops"/>
      <sheetName val="Long term"/>
      <sheetName val="Long drop down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der Sheet"/>
      <sheetName val="Short Drop downs"/>
      <sheetName val="month ahead drops"/>
      <sheetName val="Long term"/>
      <sheetName val="Long drop down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ort Drop downs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 ahead"/>
      <sheetName val="Short Drop downs"/>
      <sheetName val="Long term"/>
      <sheetName val="Long drop downs"/>
      <sheetName val="Ariba new form post DCP (002)"/>
    </sheetNames>
    <sheetDataSet>
      <sheetData sheetId="0"/>
      <sheetData sheetId="1">
        <row r="2">
          <cell r="K2" t="str">
            <v>TO connection</v>
          </cell>
        </row>
      </sheetData>
      <sheetData sheetId="2"/>
      <sheetData sheetId="3"/>
      <sheetData sheetId="4" refreshError="1"/>
    </sheetDataSet>
  </externalBook>
</externalLink>
</file>

<file path=xl/tables/table1.xml><?xml version="1.0" encoding="utf-8"?>
<table xmlns="http://schemas.openxmlformats.org/spreadsheetml/2006/main" id="4" name="Table4" displayName="Table4" ref="K1:M12" totalsRowShown="0" dataCellStyle="Normal 32">
  <autoFilter ref="K1:M12"/>
  <tableColumns count="3">
    <tableColumn id="1" name="Connection" dataDxfId="5" dataCellStyle="Normal 32"/>
    <tableColumn id="3" name="TO Connection" dataDxfId="4" dataCellStyle="Normal 32"/>
    <tableColumn id="5" name="DNO Connection" dataCellStyle="Normal 3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462" displayName="Table462" ref="K1:M12" totalsRowShown="0" dataCellStyle="Normal 32">
  <autoFilter ref="K1:M12"/>
  <tableColumns count="3">
    <tableColumn id="1" name="Connection" dataDxfId="3" dataCellStyle="Normal 32"/>
    <tableColumn id="3" name="TO Connection" dataDxfId="2" dataCellStyle="Normal 32"/>
    <tableColumn id="5" name="DNO Connection" dataCellStyle="Normal 3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5" name="Table46" displayName="Table46" ref="K1:M12" totalsRowShown="0" dataCellStyle="Normal 32">
  <autoFilter ref="K1:M12"/>
  <tableColumns count="3">
    <tableColumn id="1" name="Connection" dataDxfId="1" dataCellStyle="Normal 32"/>
    <tableColumn id="3" name="TO Connection" dataDxfId="0" dataCellStyle="Normal 32"/>
    <tableColumn id="5" name="DNO Connection" dataCellStyle="Normal 3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150"/>
  <sheetViews>
    <sheetView tabSelected="1" zoomScale="80" zoomScaleNormal="80" workbookViewId="0">
      <selection activeCell="M5" sqref="M5"/>
    </sheetView>
  </sheetViews>
  <sheetFormatPr defaultRowHeight="15" x14ac:dyDescent="0.25"/>
  <cols>
    <col min="1" max="1" width="10.7109375" customWidth="1"/>
    <col min="2" max="2" width="35.5703125" style="24" customWidth="1"/>
    <col min="3" max="3" width="11.140625" style="24" customWidth="1"/>
    <col min="4" max="4" width="12.42578125" style="24" customWidth="1"/>
    <col min="5" max="5" width="11.28515625" style="24" bestFit="1" customWidth="1"/>
    <col min="6" max="11" width="2" style="24" customWidth="1"/>
    <col min="12" max="12" width="10.7109375" customWidth="1"/>
    <col min="13" max="13" width="10.28515625" customWidth="1"/>
    <col min="14" max="14" width="12.5703125" style="24" customWidth="1"/>
    <col min="15" max="15" width="19.140625" style="24" customWidth="1"/>
    <col min="16" max="16" width="30.7109375" style="24" customWidth="1"/>
    <col min="17" max="17" width="9.7109375" style="24" customWidth="1"/>
    <col min="18" max="18" width="17.28515625" style="24" customWidth="1"/>
    <col min="19" max="19" width="16.140625" style="24" customWidth="1"/>
    <col min="20" max="20" width="11" style="24" customWidth="1"/>
    <col min="21" max="21" width="12.28515625" style="24" customWidth="1"/>
    <col min="22" max="22" width="10.7109375" style="24" customWidth="1"/>
    <col min="23" max="23" width="11.140625" style="24" customWidth="1"/>
    <col min="24" max="24" width="14.140625" style="24" customWidth="1"/>
    <col min="25" max="25" width="14.85546875" style="24" customWidth="1"/>
    <col min="26" max="26" width="17" style="24" bestFit="1" customWidth="1"/>
    <col min="27" max="27" width="40.5703125" style="24" bestFit="1" customWidth="1"/>
    <col min="28" max="28" width="20" style="24" bestFit="1" customWidth="1"/>
    <col min="29" max="16384" width="9.140625" style="24"/>
  </cols>
  <sheetData>
    <row r="1" spans="1:28" ht="32.25" thickBot="1" x14ac:dyDescent="0.55000000000000004">
      <c r="A1" s="54" t="s">
        <v>91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28" s="1" customFormat="1" ht="53.25" customHeight="1" x14ac:dyDescent="0.25">
      <c r="A2" s="59" t="s">
        <v>3</v>
      </c>
      <c r="B2" s="46" t="s">
        <v>4</v>
      </c>
      <c r="C2" s="46" t="s">
        <v>5</v>
      </c>
      <c r="D2" s="46" t="s">
        <v>6</v>
      </c>
      <c r="E2" s="46" t="s">
        <v>7</v>
      </c>
      <c r="F2" s="50" t="s">
        <v>57</v>
      </c>
      <c r="G2" s="50" t="s">
        <v>58</v>
      </c>
      <c r="H2" s="50" t="s">
        <v>59</v>
      </c>
      <c r="I2" s="50" t="s">
        <v>60</v>
      </c>
      <c r="J2" s="50" t="s">
        <v>61</v>
      </c>
      <c r="K2" s="50" t="s">
        <v>62</v>
      </c>
      <c r="L2" s="52" t="s">
        <v>81</v>
      </c>
      <c r="M2" s="52" t="s">
        <v>82</v>
      </c>
      <c r="N2" s="46" t="s">
        <v>13</v>
      </c>
      <c r="O2" s="46"/>
      <c r="P2" s="46"/>
      <c r="Q2" s="46" t="s">
        <v>11</v>
      </c>
      <c r="R2" s="48" t="s">
        <v>17</v>
      </c>
      <c r="S2" s="48" t="s">
        <v>16</v>
      </c>
      <c r="T2" s="55" t="s">
        <v>44</v>
      </c>
      <c r="U2" s="55" t="s">
        <v>45</v>
      </c>
      <c r="V2" s="55" t="s">
        <v>46</v>
      </c>
      <c r="W2" s="55" t="s">
        <v>47</v>
      </c>
      <c r="X2" s="55" t="s">
        <v>48</v>
      </c>
      <c r="Y2" s="48" t="s">
        <v>40</v>
      </c>
      <c r="Z2" s="55" t="s">
        <v>50</v>
      </c>
      <c r="AA2" s="55" t="s">
        <v>0</v>
      </c>
      <c r="AB2" s="57" t="s">
        <v>2</v>
      </c>
    </row>
    <row r="3" spans="1:28" customFormat="1" ht="45.75" customHeight="1" thickBot="1" x14ac:dyDescent="0.3">
      <c r="A3" s="60"/>
      <c r="B3" s="47"/>
      <c r="C3" s="47"/>
      <c r="D3" s="47"/>
      <c r="E3" s="47"/>
      <c r="F3" s="51"/>
      <c r="G3" s="51"/>
      <c r="H3" s="51"/>
      <c r="I3" s="51"/>
      <c r="J3" s="51"/>
      <c r="K3" s="51"/>
      <c r="L3" s="53"/>
      <c r="M3" s="53"/>
      <c r="N3" s="3" t="s">
        <v>1</v>
      </c>
      <c r="O3" s="3" t="s">
        <v>8</v>
      </c>
      <c r="P3" s="3" t="s">
        <v>43</v>
      </c>
      <c r="Q3" s="47"/>
      <c r="R3" s="49"/>
      <c r="S3" s="49"/>
      <c r="T3" s="56"/>
      <c r="U3" s="56"/>
      <c r="V3" s="56"/>
      <c r="W3" s="56"/>
      <c r="X3" s="56"/>
      <c r="Y3" s="49"/>
      <c r="Z3" s="56"/>
      <c r="AA3" s="56"/>
      <c r="AB3" s="58"/>
    </row>
    <row r="4" spans="1:28" ht="30" customHeight="1" x14ac:dyDescent="0.25">
      <c r="A4" s="26">
        <v>190401</v>
      </c>
      <c r="B4" s="27" t="s">
        <v>63</v>
      </c>
      <c r="C4" s="27" t="s">
        <v>64</v>
      </c>
      <c r="D4" s="28">
        <v>43586</v>
      </c>
      <c r="E4" s="28">
        <v>43616</v>
      </c>
      <c r="F4" s="27">
        <v>1</v>
      </c>
      <c r="G4" s="27">
        <v>1</v>
      </c>
      <c r="H4" s="27"/>
      <c r="I4" s="27"/>
      <c r="J4" s="27"/>
      <c r="K4" s="27"/>
      <c r="L4" s="39" t="s">
        <v>94</v>
      </c>
      <c r="M4" s="40">
        <v>4</v>
      </c>
      <c r="N4" s="29">
        <v>179.4</v>
      </c>
      <c r="O4" s="29">
        <v>0</v>
      </c>
      <c r="P4" s="29">
        <v>94</v>
      </c>
      <c r="Q4" s="29">
        <v>92</v>
      </c>
      <c r="R4" s="27" t="s">
        <v>65</v>
      </c>
      <c r="S4" s="27" t="s">
        <v>65</v>
      </c>
      <c r="T4" s="27">
        <v>3</v>
      </c>
      <c r="U4" s="27">
        <v>5</v>
      </c>
      <c r="V4" s="27">
        <v>2</v>
      </c>
      <c r="W4" s="27">
        <v>50</v>
      </c>
      <c r="X4" s="27">
        <v>50</v>
      </c>
      <c r="Y4" s="27" t="s">
        <v>66</v>
      </c>
      <c r="Z4" s="27" t="s">
        <v>24</v>
      </c>
      <c r="AA4" s="27" t="s">
        <v>30</v>
      </c>
      <c r="AB4" s="27" t="s">
        <v>23</v>
      </c>
    </row>
    <row r="5" spans="1:28" ht="30" customHeight="1" x14ac:dyDescent="0.25">
      <c r="A5" s="30">
        <v>190402</v>
      </c>
      <c r="B5" s="31" t="s">
        <v>63</v>
      </c>
      <c r="C5" s="31" t="s">
        <v>64</v>
      </c>
      <c r="D5" s="32">
        <v>43770</v>
      </c>
      <c r="E5" s="32">
        <v>43921</v>
      </c>
      <c r="F5" s="31"/>
      <c r="G5" s="31"/>
      <c r="H5" s="31">
        <v>1</v>
      </c>
      <c r="I5" s="31">
        <v>1</v>
      </c>
      <c r="J5" s="31">
        <v>0</v>
      </c>
      <c r="K5" s="31">
        <v>1</v>
      </c>
      <c r="L5" s="41" t="s">
        <v>94</v>
      </c>
      <c r="M5" s="42">
        <v>2</v>
      </c>
      <c r="N5" s="33">
        <v>299</v>
      </c>
      <c r="O5" s="33">
        <v>0</v>
      </c>
      <c r="P5" s="33">
        <v>94</v>
      </c>
      <c r="Q5" s="33">
        <v>92</v>
      </c>
      <c r="R5" s="31" t="s">
        <v>65</v>
      </c>
      <c r="S5" s="31" t="s">
        <v>65</v>
      </c>
      <c r="T5" s="31">
        <v>3</v>
      </c>
      <c r="U5" s="31">
        <v>5</v>
      </c>
      <c r="V5" s="31">
        <v>2</v>
      </c>
      <c r="W5" s="31">
        <v>50</v>
      </c>
      <c r="X5" s="31">
        <v>50</v>
      </c>
      <c r="Y5" s="31" t="s">
        <v>66</v>
      </c>
      <c r="Z5" s="31" t="s">
        <v>24</v>
      </c>
      <c r="AA5" s="31" t="s">
        <v>30</v>
      </c>
      <c r="AB5" s="31" t="s">
        <v>23</v>
      </c>
    </row>
    <row r="6" spans="1:28" ht="30" customHeight="1" x14ac:dyDescent="0.25">
      <c r="A6" s="30">
        <f>A5+1</f>
        <v>190403</v>
      </c>
      <c r="B6" s="31" t="s">
        <v>67</v>
      </c>
      <c r="C6" s="31" t="s">
        <v>68</v>
      </c>
      <c r="D6" s="32">
        <v>43770</v>
      </c>
      <c r="E6" s="32">
        <v>43921</v>
      </c>
      <c r="F6" s="31">
        <v>0</v>
      </c>
      <c r="G6" s="31">
        <v>0</v>
      </c>
      <c r="H6" s="31">
        <v>1</v>
      </c>
      <c r="I6" s="31">
        <v>1</v>
      </c>
      <c r="J6" s="31">
        <v>1</v>
      </c>
      <c r="K6" s="31">
        <v>1</v>
      </c>
      <c r="L6" s="41" t="s">
        <v>94</v>
      </c>
      <c r="M6" s="42">
        <v>2</v>
      </c>
      <c r="N6" s="33">
        <v>740</v>
      </c>
      <c r="O6" s="33">
        <v>0</v>
      </c>
      <c r="P6" s="33">
        <v>115</v>
      </c>
      <c r="Q6" s="33">
        <v>90</v>
      </c>
      <c r="R6" s="31">
        <v>300</v>
      </c>
      <c r="S6" s="31">
        <v>30</v>
      </c>
      <c r="T6" s="31">
        <v>2</v>
      </c>
      <c r="U6" s="31">
        <v>2</v>
      </c>
      <c r="V6" s="31">
        <v>2</v>
      </c>
      <c r="W6" s="31">
        <v>60</v>
      </c>
      <c r="X6" s="31">
        <v>60</v>
      </c>
      <c r="Y6" s="31"/>
      <c r="Z6" s="31" t="s">
        <v>22</v>
      </c>
      <c r="AA6" s="31" t="s">
        <v>25</v>
      </c>
      <c r="AB6" s="31"/>
    </row>
    <row r="7" spans="1:28" ht="30" customHeight="1" x14ac:dyDescent="0.25">
      <c r="A7" s="30">
        <f t="shared" ref="A7:A20" si="0">A6+1</f>
        <v>190404</v>
      </c>
      <c r="B7" s="31" t="s">
        <v>67</v>
      </c>
      <c r="C7" s="31" t="s">
        <v>69</v>
      </c>
      <c r="D7" s="32">
        <v>43770</v>
      </c>
      <c r="E7" s="32">
        <v>43921</v>
      </c>
      <c r="F7" s="31">
        <v>0</v>
      </c>
      <c r="G7" s="31">
        <v>0</v>
      </c>
      <c r="H7" s="31">
        <v>0</v>
      </c>
      <c r="I7" s="31">
        <v>0</v>
      </c>
      <c r="J7" s="31">
        <v>1</v>
      </c>
      <c r="K7" s="31">
        <v>0</v>
      </c>
      <c r="L7" s="42" t="s">
        <v>94</v>
      </c>
      <c r="M7" s="42">
        <v>2</v>
      </c>
      <c r="N7" s="33">
        <v>3500</v>
      </c>
      <c r="O7" s="33">
        <v>0</v>
      </c>
      <c r="P7" s="33">
        <v>145</v>
      </c>
      <c r="Q7" s="33">
        <v>90</v>
      </c>
      <c r="R7" s="31">
        <v>200</v>
      </c>
      <c r="S7" s="31">
        <v>30</v>
      </c>
      <c r="T7" s="31">
        <v>2</v>
      </c>
      <c r="U7" s="31">
        <v>2</v>
      </c>
      <c r="V7" s="31">
        <v>2</v>
      </c>
      <c r="W7" s="31">
        <v>60</v>
      </c>
      <c r="X7" s="31">
        <v>60</v>
      </c>
      <c r="Y7" s="31"/>
      <c r="Z7" s="31" t="s">
        <v>22</v>
      </c>
      <c r="AA7" s="31" t="s">
        <v>25</v>
      </c>
      <c r="AB7" s="31"/>
    </row>
    <row r="8" spans="1:28" ht="30" customHeight="1" x14ac:dyDescent="0.25">
      <c r="A8" s="30">
        <f t="shared" si="0"/>
        <v>190405</v>
      </c>
      <c r="B8" s="31" t="s">
        <v>70</v>
      </c>
      <c r="C8" s="31" t="s">
        <v>71</v>
      </c>
      <c r="D8" s="32">
        <v>43770</v>
      </c>
      <c r="E8" s="32">
        <v>43921</v>
      </c>
      <c r="F8" s="31">
        <v>0</v>
      </c>
      <c r="G8" s="31">
        <v>0</v>
      </c>
      <c r="H8" s="31">
        <v>1</v>
      </c>
      <c r="I8" s="31">
        <v>1</v>
      </c>
      <c r="J8" s="31">
        <v>1</v>
      </c>
      <c r="K8" s="31">
        <v>1</v>
      </c>
      <c r="L8" s="43" t="s">
        <v>94</v>
      </c>
      <c r="M8" s="42">
        <v>2</v>
      </c>
      <c r="N8" s="33">
        <v>105</v>
      </c>
      <c r="O8" s="33">
        <v>0</v>
      </c>
      <c r="P8" s="33">
        <v>75</v>
      </c>
      <c r="Q8" s="33">
        <v>70</v>
      </c>
      <c r="R8" s="31">
        <v>1680</v>
      </c>
      <c r="S8" s="31">
        <v>20</v>
      </c>
      <c r="T8" s="31">
        <v>2</v>
      </c>
      <c r="U8" s="31">
        <v>5</v>
      </c>
      <c r="V8" s="34" t="s">
        <v>73</v>
      </c>
      <c r="W8" s="31">
        <v>60</v>
      </c>
      <c r="X8" s="31">
        <v>60</v>
      </c>
      <c r="Y8" s="31"/>
      <c r="Z8" s="31" t="s">
        <v>24</v>
      </c>
      <c r="AA8" s="31" t="s">
        <v>21</v>
      </c>
      <c r="AB8" s="31" t="s">
        <v>72</v>
      </c>
    </row>
    <row r="9" spans="1:28" ht="30" customHeight="1" x14ac:dyDescent="0.25">
      <c r="A9" s="30">
        <f t="shared" si="0"/>
        <v>190406</v>
      </c>
      <c r="B9" s="31" t="s">
        <v>74</v>
      </c>
      <c r="C9" s="31" t="s">
        <v>75</v>
      </c>
      <c r="D9" s="32">
        <v>43770</v>
      </c>
      <c r="E9" s="32">
        <v>43921</v>
      </c>
      <c r="F9" s="31">
        <v>0</v>
      </c>
      <c r="G9" s="31">
        <v>0</v>
      </c>
      <c r="H9" s="31">
        <v>1</v>
      </c>
      <c r="I9" s="31">
        <v>1</v>
      </c>
      <c r="J9" s="31">
        <v>1</v>
      </c>
      <c r="K9" s="31">
        <v>1</v>
      </c>
      <c r="L9" s="43" t="s">
        <v>94</v>
      </c>
      <c r="M9" s="42">
        <v>2</v>
      </c>
      <c r="N9" s="33">
        <v>180</v>
      </c>
      <c r="O9" s="33">
        <v>0</v>
      </c>
      <c r="P9" s="33">
        <v>100</v>
      </c>
      <c r="Q9" s="33">
        <v>60</v>
      </c>
      <c r="R9" s="31">
        <v>240</v>
      </c>
      <c r="S9" s="31">
        <v>10</v>
      </c>
      <c r="T9" s="31">
        <v>5</v>
      </c>
      <c r="U9" s="31">
        <v>2</v>
      </c>
      <c r="V9" s="31">
        <v>0.5</v>
      </c>
      <c r="W9" s="31">
        <v>120</v>
      </c>
      <c r="X9" s="31">
        <v>30</v>
      </c>
      <c r="Y9" s="31"/>
      <c r="Z9" s="31" t="s">
        <v>24</v>
      </c>
      <c r="AA9" s="31" t="s">
        <v>30</v>
      </c>
      <c r="AB9" s="31" t="s">
        <v>41</v>
      </c>
    </row>
    <row r="10" spans="1:28" ht="30" customHeight="1" x14ac:dyDescent="0.25">
      <c r="A10" s="30">
        <f t="shared" si="0"/>
        <v>190407</v>
      </c>
      <c r="B10" s="31" t="s">
        <v>76</v>
      </c>
      <c r="C10" s="31" t="s">
        <v>77</v>
      </c>
      <c r="D10" s="32">
        <v>43586</v>
      </c>
      <c r="E10" s="32">
        <v>43616</v>
      </c>
      <c r="F10" s="31">
        <v>1</v>
      </c>
      <c r="G10" s="31">
        <v>1</v>
      </c>
      <c r="H10" s="31"/>
      <c r="I10" s="31"/>
      <c r="J10" s="31"/>
      <c r="K10" s="31"/>
      <c r="L10" s="44" t="s">
        <v>93</v>
      </c>
      <c r="M10" s="42" t="s">
        <v>93</v>
      </c>
      <c r="N10" s="33">
        <f>Q10*1.38</f>
        <v>124.19999999999999</v>
      </c>
      <c r="O10" s="33">
        <v>0</v>
      </c>
      <c r="P10" s="33">
        <v>90</v>
      </c>
      <c r="Q10" s="33">
        <v>90</v>
      </c>
      <c r="R10" s="31">
        <f>Q10*24</f>
        <v>2160</v>
      </c>
      <c r="S10" s="31">
        <v>7</v>
      </c>
      <c r="T10" s="31">
        <v>10</v>
      </c>
      <c r="U10" s="31">
        <v>7</v>
      </c>
      <c r="V10" s="31">
        <v>0</v>
      </c>
      <c r="W10" s="31">
        <f>Q10/2</f>
        <v>45</v>
      </c>
      <c r="X10" s="31">
        <f>W10</f>
        <v>45</v>
      </c>
      <c r="Y10" s="31"/>
      <c r="Z10" s="31" t="s">
        <v>24</v>
      </c>
      <c r="AA10" s="31" t="s">
        <v>30</v>
      </c>
      <c r="AB10" s="31" t="s">
        <v>78</v>
      </c>
    </row>
    <row r="11" spans="1:28" ht="30" customHeight="1" x14ac:dyDescent="0.25">
      <c r="A11" s="30">
        <f t="shared" si="0"/>
        <v>190408</v>
      </c>
      <c r="B11" s="31" t="s">
        <v>76</v>
      </c>
      <c r="C11" s="31" t="s">
        <v>79</v>
      </c>
      <c r="D11" s="32">
        <v>43586</v>
      </c>
      <c r="E11" s="32">
        <v>43616</v>
      </c>
      <c r="F11" s="31">
        <v>1</v>
      </c>
      <c r="G11" s="31">
        <v>1</v>
      </c>
      <c r="H11" s="31"/>
      <c r="I11" s="31"/>
      <c r="J11" s="31"/>
      <c r="K11" s="31"/>
      <c r="L11" s="44" t="s">
        <v>93</v>
      </c>
      <c r="M11" s="42" t="s">
        <v>93</v>
      </c>
      <c r="N11" s="33">
        <f>Q11*1.38</f>
        <v>82.8</v>
      </c>
      <c r="O11" s="33">
        <v>0</v>
      </c>
      <c r="P11" s="33">
        <v>90</v>
      </c>
      <c r="Q11" s="33">
        <v>60</v>
      </c>
      <c r="R11" s="31">
        <f t="shared" ref="R11:R15" si="1">Q11*24</f>
        <v>1440</v>
      </c>
      <c r="S11" s="31">
        <v>7</v>
      </c>
      <c r="T11" s="31">
        <v>10</v>
      </c>
      <c r="U11" s="31">
        <v>7</v>
      </c>
      <c r="V11" s="31">
        <v>0</v>
      </c>
      <c r="W11" s="31">
        <f t="shared" ref="W11:W15" si="2">Q11/2</f>
        <v>30</v>
      </c>
      <c r="X11" s="31">
        <f t="shared" ref="X11:X15" si="3">W11</f>
        <v>30</v>
      </c>
      <c r="Y11" s="31"/>
      <c r="Z11" s="31" t="s">
        <v>24</v>
      </c>
      <c r="AA11" s="31" t="s">
        <v>30</v>
      </c>
      <c r="AB11" s="31" t="s">
        <v>78</v>
      </c>
    </row>
    <row r="12" spans="1:28" ht="30" customHeight="1" x14ac:dyDescent="0.25">
      <c r="A12" s="30">
        <f t="shared" si="0"/>
        <v>190409</v>
      </c>
      <c r="B12" s="31" t="s">
        <v>76</v>
      </c>
      <c r="C12" s="31" t="s">
        <v>80</v>
      </c>
      <c r="D12" s="32">
        <v>43586</v>
      </c>
      <c r="E12" s="32">
        <v>43616</v>
      </c>
      <c r="F12" s="31">
        <v>1</v>
      </c>
      <c r="G12" s="31">
        <v>1</v>
      </c>
      <c r="H12" s="31"/>
      <c r="I12" s="31"/>
      <c r="J12" s="31"/>
      <c r="K12" s="31"/>
      <c r="L12" s="42" t="s">
        <v>94</v>
      </c>
      <c r="M12" s="42">
        <v>4</v>
      </c>
      <c r="N12" s="33">
        <f>Q12*1.88</f>
        <v>112.8</v>
      </c>
      <c r="O12" s="33">
        <v>0</v>
      </c>
      <c r="P12" s="33">
        <v>90</v>
      </c>
      <c r="Q12" s="33">
        <v>60</v>
      </c>
      <c r="R12" s="31">
        <f t="shared" si="1"/>
        <v>1440</v>
      </c>
      <c r="S12" s="31">
        <v>7</v>
      </c>
      <c r="T12" s="31">
        <v>10</v>
      </c>
      <c r="U12" s="31">
        <v>7</v>
      </c>
      <c r="V12" s="31">
        <v>0</v>
      </c>
      <c r="W12" s="31">
        <f t="shared" si="2"/>
        <v>30</v>
      </c>
      <c r="X12" s="31">
        <f t="shared" si="3"/>
        <v>30</v>
      </c>
      <c r="Y12" s="31"/>
      <c r="Z12" s="31" t="s">
        <v>24</v>
      </c>
      <c r="AA12" s="31" t="s">
        <v>30</v>
      </c>
      <c r="AB12" s="31" t="s">
        <v>78</v>
      </c>
    </row>
    <row r="13" spans="1:28" ht="30" customHeight="1" x14ac:dyDescent="0.25">
      <c r="A13" s="30">
        <f t="shared" si="0"/>
        <v>190410</v>
      </c>
      <c r="B13" s="31" t="s">
        <v>76</v>
      </c>
      <c r="C13" s="31" t="s">
        <v>79</v>
      </c>
      <c r="D13" s="32">
        <v>43770</v>
      </c>
      <c r="E13" s="32">
        <v>43921</v>
      </c>
      <c r="F13" s="31"/>
      <c r="G13" s="31"/>
      <c r="H13" s="31">
        <v>1</v>
      </c>
      <c r="I13" s="31">
        <v>1</v>
      </c>
      <c r="J13" s="31">
        <v>0</v>
      </c>
      <c r="K13" s="31">
        <v>1</v>
      </c>
      <c r="L13" s="42" t="s">
        <v>94</v>
      </c>
      <c r="M13" s="42">
        <v>2</v>
      </c>
      <c r="N13" s="33">
        <f>Q13*4.29</f>
        <v>257.39999999999998</v>
      </c>
      <c r="O13" s="33">
        <v>0</v>
      </c>
      <c r="P13" s="33">
        <v>90</v>
      </c>
      <c r="Q13" s="33">
        <v>60</v>
      </c>
      <c r="R13" s="31">
        <f t="shared" si="1"/>
        <v>1440</v>
      </c>
      <c r="S13" s="31">
        <v>15</v>
      </c>
      <c r="T13" s="31">
        <v>7</v>
      </c>
      <c r="U13" s="31">
        <v>7</v>
      </c>
      <c r="V13" s="31">
        <v>0</v>
      </c>
      <c r="W13" s="31">
        <f t="shared" si="2"/>
        <v>30</v>
      </c>
      <c r="X13" s="31">
        <f t="shared" si="3"/>
        <v>30</v>
      </c>
      <c r="Y13" s="31"/>
      <c r="Z13" s="31" t="s">
        <v>24</v>
      </c>
      <c r="AA13" s="31" t="s">
        <v>30</v>
      </c>
      <c r="AB13" s="31" t="s">
        <v>78</v>
      </c>
    </row>
    <row r="14" spans="1:28" ht="30" customHeight="1" x14ac:dyDescent="0.25">
      <c r="A14" s="30">
        <f t="shared" si="0"/>
        <v>190411</v>
      </c>
      <c r="B14" s="31" t="s">
        <v>76</v>
      </c>
      <c r="C14" s="31" t="s">
        <v>80</v>
      </c>
      <c r="D14" s="32">
        <v>43770</v>
      </c>
      <c r="E14" s="32">
        <v>43921</v>
      </c>
      <c r="F14" s="31"/>
      <c r="G14" s="31"/>
      <c r="H14" s="31">
        <v>1</v>
      </c>
      <c r="I14" s="31">
        <v>1</v>
      </c>
      <c r="J14" s="31">
        <v>0</v>
      </c>
      <c r="K14" s="31">
        <v>1</v>
      </c>
      <c r="L14" s="42" t="s">
        <v>94</v>
      </c>
      <c r="M14" s="42">
        <v>2</v>
      </c>
      <c r="N14" s="33">
        <f>Q14*4.19</f>
        <v>251.40000000000003</v>
      </c>
      <c r="O14" s="33">
        <v>0</v>
      </c>
      <c r="P14" s="33">
        <v>90</v>
      </c>
      <c r="Q14" s="33">
        <v>60</v>
      </c>
      <c r="R14" s="31">
        <f t="shared" si="1"/>
        <v>1440</v>
      </c>
      <c r="S14" s="31">
        <v>15</v>
      </c>
      <c r="T14" s="31">
        <v>7</v>
      </c>
      <c r="U14" s="31">
        <v>7</v>
      </c>
      <c r="V14" s="31">
        <v>0</v>
      </c>
      <c r="W14" s="31">
        <f t="shared" si="2"/>
        <v>30</v>
      </c>
      <c r="X14" s="31">
        <f t="shared" si="3"/>
        <v>30</v>
      </c>
      <c r="Y14" s="31"/>
      <c r="Z14" s="31" t="s">
        <v>24</v>
      </c>
      <c r="AA14" s="31" t="s">
        <v>30</v>
      </c>
      <c r="AB14" s="31" t="s">
        <v>78</v>
      </c>
    </row>
    <row r="15" spans="1:28" ht="30" customHeight="1" x14ac:dyDescent="0.25">
      <c r="A15" s="30">
        <f t="shared" si="0"/>
        <v>190412</v>
      </c>
      <c r="B15" s="31" t="s">
        <v>76</v>
      </c>
      <c r="C15" s="31" t="s">
        <v>77</v>
      </c>
      <c r="D15" s="32">
        <v>43770</v>
      </c>
      <c r="E15" s="32">
        <v>43921</v>
      </c>
      <c r="F15" s="31"/>
      <c r="G15" s="31"/>
      <c r="H15" s="31">
        <v>1</v>
      </c>
      <c r="I15" s="31">
        <v>1</v>
      </c>
      <c r="J15" s="31">
        <v>0</v>
      </c>
      <c r="K15" s="31">
        <v>1</v>
      </c>
      <c r="L15" s="42" t="s">
        <v>94</v>
      </c>
      <c r="M15" s="42">
        <v>2</v>
      </c>
      <c r="N15" s="33">
        <f>Q15*4.39</f>
        <v>395.09999999999997</v>
      </c>
      <c r="O15" s="33">
        <v>0</v>
      </c>
      <c r="P15" s="33">
        <v>90</v>
      </c>
      <c r="Q15" s="33">
        <v>90</v>
      </c>
      <c r="R15" s="31">
        <f t="shared" si="1"/>
        <v>2160</v>
      </c>
      <c r="S15" s="31">
        <v>15</v>
      </c>
      <c r="T15" s="31">
        <v>7</v>
      </c>
      <c r="U15" s="31">
        <v>7</v>
      </c>
      <c r="V15" s="31">
        <v>0</v>
      </c>
      <c r="W15" s="31">
        <f t="shared" si="2"/>
        <v>45</v>
      </c>
      <c r="X15" s="31">
        <f t="shared" si="3"/>
        <v>45</v>
      </c>
      <c r="Y15" s="31"/>
      <c r="Z15" s="31" t="s">
        <v>24</v>
      </c>
      <c r="AA15" s="31" t="s">
        <v>30</v>
      </c>
      <c r="AB15" s="31" t="s">
        <v>78</v>
      </c>
    </row>
    <row r="16" spans="1:28" ht="30" customHeight="1" x14ac:dyDescent="0.25">
      <c r="A16" s="30">
        <f t="shared" si="0"/>
        <v>190413</v>
      </c>
      <c r="B16" s="31" t="s">
        <v>83</v>
      </c>
      <c r="C16" s="31" t="s">
        <v>84</v>
      </c>
      <c r="D16" s="32">
        <v>43770</v>
      </c>
      <c r="E16" s="32">
        <v>43921</v>
      </c>
      <c r="F16" s="31">
        <v>0</v>
      </c>
      <c r="G16" s="31">
        <v>0</v>
      </c>
      <c r="H16" s="31">
        <v>1</v>
      </c>
      <c r="I16" s="31">
        <v>1</v>
      </c>
      <c r="J16" s="31">
        <v>1</v>
      </c>
      <c r="K16" s="31">
        <v>1</v>
      </c>
      <c r="L16" s="42" t="s">
        <v>94</v>
      </c>
      <c r="M16" s="42">
        <v>2</v>
      </c>
      <c r="N16" s="33">
        <f>6*Q16</f>
        <v>180</v>
      </c>
      <c r="O16" s="33">
        <v>0</v>
      </c>
      <c r="P16" s="33">
        <v>99</v>
      </c>
      <c r="Q16" s="33">
        <v>30</v>
      </c>
      <c r="R16" s="31">
        <v>30</v>
      </c>
      <c r="S16" s="31"/>
      <c r="T16" s="31">
        <v>0</v>
      </c>
      <c r="U16" s="31">
        <v>0</v>
      </c>
      <c r="V16" s="31">
        <v>1</v>
      </c>
      <c r="W16" s="31">
        <v>30</v>
      </c>
      <c r="X16" s="31">
        <v>30</v>
      </c>
      <c r="Y16" s="31"/>
      <c r="Z16" s="31" t="s">
        <v>24</v>
      </c>
      <c r="AA16" s="31" t="s">
        <v>36</v>
      </c>
      <c r="AB16" s="31"/>
    </row>
    <row r="17" spans="1:28" ht="30" customHeight="1" x14ac:dyDescent="0.25">
      <c r="A17" s="30">
        <f t="shared" si="0"/>
        <v>190414</v>
      </c>
      <c r="B17" s="31" t="s">
        <v>83</v>
      </c>
      <c r="C17" s="31" t="s">
        <v>86</v>
      </c>
      <c r="D17" s="32">
        <v>43770</v>
      </c>
      <c r="E17" s="32">
        <v>43921</v>
      </c>
      <c r="F17" s="31">
        <v>0</v>
      </c>
      <c r="G17" s="31">
        <v>0</v>
      </c>
      <c r="H17" s="31">
        <v>1</v>
      </c>
      <c r="I17" s="31">
        <v>1</v>
      </c>
      <c r="J17" s="31">
        <v>0</v>
      </c>
      <c r="K17" s="31">
        <v>1</v>
      </c>
      <c r="L17" s="42" t="s">
        <v>94</v>
      </c>
      <c r="M17" s="42">
        <v>2</v>
      </c>
      <c r="N17" s="33">
        <f>43*3</f>
        <v>129</v>
      </c>
      <c r="O17" s="33">
        <v>0</v>
      </c>
      <c r="P17" s="33">
        <v>99</v>
      </c>
      <c r="Q17" s="33">
        <v>43</v>
      </c>
      <c r="R17" s="31">
        <v>43</v>
      </c>
      <c r="S17" s="31"/>
      <c r="T17" s="31">
        <v>0</v>
      </c>
      <c r="U17" s="31">
        <v>0</v>
      </c>
      <c r="V17" s="31">
        <v>1</v>
      </c>
      <c r="W17" s="31">
        <v>43</v>
      </c>
      <c r="X17" s="31">
        <v>43</v>
      </c>
      <c r="Y17" s="31"/>
      <c r="Z17" s="31" t="s">
        <v>24</v>
      </c>
      <c r="AA17" s="31" t="s">
        <v>36</v>
      </c>
      <c r="AB17" s="31"/>
    </row>
    <row r="18" spans="1:28" ht="30" customHeight="1" x14ac:dyDescent="0.25">
      <c r="A18" s="30">
        <f t="shared" si="0"/>
        <v>190415</v>
      </c>
      <c r="B18" s="31" t="s">
        <v>83</v>
      </c>
      <c r="C18" s="31" t="s">
        <v>85</v>
      </c>
      <c r="D18" s="32">
        <v>43770</v>
      </c>
      <c r="E18" s="32">
        <v>43921</v>
      </c>
      <c r="F18" s="31">
        <v>0</v>
      </c>
      <c r="G18" s="31">
        <v>0</v>
      </c>
      <c r="H18" s="31">
        <v>1</v>
      </c>
      <c r="I18" s="31">
        <v>1</v>
      </c>
      <c r="J18" s="31">
        <v>0</v>
      </c>
      <c r="K18" s="31">
        <v>1</v>
      </c>
      <c r="L18" s="42" t="s">
        <v>94</v>
      </c>
      <c r="M18" s="42">
        <v>2</v>
      </c>
      <c r="N18" s="33">
        <f>INT(3.5*31)</f>
        <v>108</v>
      </c>
      <c r="O18" s="33">
        <v>0</v>
      </c>
      <c r="P18" s="33">
        <v>99</v>
      </c>
      <c r="Q18" s="33">
        <v>31</v>
      </c>
      <c r="R18" s="31">
        <v>31</v>
      </c>
      <c r="S18" s="31"/>
      <c r="T18" s="31">
        <v>0</v>
      </c>
      <c r="U18" s="31">
        <v>0</v>
      </c>
      <c r="V18" s="31">
        <v>1.24</v>
      </c>
      <c r="W18" s="31">
        <v>25</v>
      </c>
      <c r="X18" s="31">
        <v>25</v>
      </c>
      <c r="Y18" s="31"/>
      <c r="Z18" s="31" t="s">
        <v>24</v>
      </c>
      <c r="AA18" s="31" t="s">
        <v>21</v>
      </c>
      <c r="AB18" s="31"/>
    </row>
    <row r="19" spans="1:28" ht="30" customHeight="1" x14ac:dyDescent="0.25">
      <c r="A19" s="30">
        <f t="shared" si="0"/>
        <v>190416</v>
      </c>
      <c r="B19" s="31" t="s">
        <v>87</v>
      </c>
      <c r="C19" s="31" t="s">
        <v>88</v>
      </c>
      <c r="D19" s="32">
        <v>43770</v>
      </c>
      <c r="E19" s="32">
        <v>43921</v>
      </c>
      <c r="F19" s="31">
        <v>0</v>
      </c>
      <c r="G19" s="31">
        <v>0</v>
      </c>
      <c r="H19" s="31">
        <v>1</v>
      </c>
      <c r="I19" s="31">
        <v>1</v>
      </c>
      <c r="J19" s="31">
        <v>1</v>
      </c>
      <c r="K19" s="31">
        <v>1</v>
      </c>
      <c r="L19" s="42" t="s">
        <v>94</v>
      </c>
      <c r="M19" s="42">
        <v>2</v>
      </c>
      <c r="N19" s="33">
        <v>528</v>
      </c>
      <c r="O19" s="33">
        <v>527</v>
      </c>
      <c r="P19" s="33">
        <v>100</v>
      </c>
      <c r="Q19" s="33">
        <v>100</v>
      </c>
      <c r="R19" s="31">
        <v>330</v>
      </c>
      <c r="S19" s="31">
        <v>30</v>
      </c>
      <c r="T19" s="31">
        <v>2</v>
      </c>
      <c r="U19" s="31">
        <v>2</v>
      </c>
      <c r="V19" s="31">
        <v>1</v>
      </c>
      <c r="W19" s="31">
        <v>100</v>
      </c>
      <c r="X19" s="31">
        <v>100</v>
      </c>
      <c r="Y19" s="31" t="s">
        <v>92</v>
      </c>
      <c r="Z19" s="31" t="s">
        <v>22</v>
      </c>
      <c r="AA19" s="31" t="s">
        <v>25</v>
      </c>
      <c r="AB19" s="31" t="s">
        <v>89</v>
      </c>
    </row>
    <row r="20" spans="1:28" ht="30" customHeight="1" thickBot="1" x14ac:dyDescent="0.3">
      <c r="A20" s="35">
        <f t="shared" si="0"/>
        <v>190417</v>
      </c>
      <c r="B20" s="36" t="s">
        <v>87</v>
      </c>
      <c r="C20" s="36" t="s">
        <v>90</v>
      </c>
      <c r="D20" s="37">
        <v>43770</v>
      </c>
      <c r="E20" s="37">
        <v>43921</v>
      </c>
      <c r="F20" s="36">
        <v>0</v>
      </c>
      <c r="G20" s="36">
        <v>0</v>
      </c>
      <c r="H20" s="36">
        <v>0</v>
      </c>
      <c r="I20" s="36">
        <v>0</v>
      </c>
      <c r="J20" s="36">
        <v>1</v>
      </c>
      <c r="K20" s="36">
        <v>0</v>
      </c>
      <c r="L20" s="45" t="s">
        <v>94</v>
      </c>
      <c r="M20" s="45">
        <v>2</v>
      </c>
      <c r="N20" s="38">
        <v>440</v>
      </c>
      <c r="O20" s="38">
        <v>440</v>
      </c>
      <c r="P20" s="38">
        <v>100</v>
      </c>
      <c r="Q20" s="38">
        <v>100</v>
      </c>
      <c r="R20" s="36">
        <v>330</v>
      </c>
      <c r="S20" s="36">
        <v>15</v>
      </c>
      <c r="T20" s="36">
        <v>2</v>
      </c>
      <c r="U20" s="36">
        <v>2</v>
      </c>
      <c r="V20" s="36">
        <v>1</v>
      </c>
      <c r="W20" s="36">
        <v>100</v>
      </c>
      <c r="X20" s="36">
        <v>100</v>
      </c>
      <c r="Y20" s="36" t="s">
        <v>92</v>
      </c>
      <c r="Z20" s="36" t="s">
        <v>22</v>
      </c>
      <c r="AA20" s="36" t="s">
        <v>25</v>
      </c>
      <c r="AB20" s="36" t="s">
        <v>89</v>
      </c>
    </row>
    <row r="21" spans="1:28" x14ac:dyDescent="0.25">
      <c r="D21" s="25"/>
      <c r="E21" s="25"/>
    </row>
    <row r="22" spans="1:28" x14ac:dyDescent="0.25">
      <c r="D22" s="25"/>
      <c r="E22" s="25"/>
    </row>
    <row r="23" spans="1:28" x14ac:dyDescent="0.25">
      <c r="D23" s="25"/>
      <c r="E23" s="25"/>
    </row>
    <row r="24" spans="1:28" x14ac:dyDescent="0.25">
      <c r="D24" s="25"/>
      <c r="E24" s="25"/>
    </row>
    <row r="25" spans="1:28" x14ac:dyDescent="0.25">
      <c r="D25" s="25"/>
      <c r="E25" s="25"/>
    </row>
    <row r="26" spans="1:28" x14ac:dyDescent="0.25">
      <c r="D26" s="25"/>
      <c r="E26" s="25"/>
    </row>
    <row r="27" spans="1:28" x14ac:dyDescent="0.25">
      <c r="D27" s="25"/>
      <c r="E27" s="25"/>
    </row>
    <row r="28" spans="1:28" x14ac:dyDescent="0.25">
      <c r="D28" s="25"/>
      <c r="E28" s="25"/>
    </row>
    <row r="29" spans="1:28" x14ac:dyDescent="0.25">
      <c r="D29" s="25"/>
      <c r="E29" s="25"/>
    </row>
    <row r="30" spans="1:28" x14ac:dyDescent="0.25">
      <c r="D30" s="25"/>
      <c r="E30" s="25"/>
    </row>
    <row r="31" spans="1:28" x14ac:dyDescent="0.25">
      <c r="D31" s="25"/>
      <c r="E31" s="25"/>
    </row>
    <row r="32" spans="1:28" x14ac:dyDescent="0.25">
      <c r="D32" s="25"/>
      <c r="E32" s="25"/>
    </row>
    <row r="33" spans="4:5" x14ac:dyDescent="0.25">
      <c r="D33" s="25"/>
      <c r="E33" s="25"/>
    </row>
    <row r="34" spans="4:5" x14ac:dyDescent="0.25">
      <c r="D34" s="25"/>
      <c r="E34" s="25"/>
    </row>
    <row r="35" spans="4:5" x14ac:dyDescent="0.25">
      <c r="D35" s="25"/>
      <c r="E35" s="25"/>
    </row>
    <row r="36" spans="4:5" x14ac:dyDescent="0.25">
      <c r="D36" s="25"/>
      <c r="E36" s="25"/>
    </row>
    <row r="37" spans="4:5" x14ac:dyDescent="0.25">
      <c r="D37" s="25"/>
      <c r="E37" s="25"/>
    </row>
    <row r="38" spans="4:5" x14ac:dyDescent="0.25">
      <c r="D38" s="25"/>
      <c r="E38" s="25"/>
    </row>
    <row r="39" spans="4:5" x14ac:dyDescent="0.25">
      <c r="D39" s="25"/>
      <c r="E39" s="25"/>
    </row>
    <row r="40" spans="4:5" x14ac:dyDescent="0.25">
      <c r="D40" s="25"/>
      <c r="E40" s="25"/>
    </row>
    <row r="41" spans="4:5" x14ac:dyDescent="0.25">
      <c r="D41" s="25"/>
      <c r="E41" s="25"/>
    </row>
    <row r="42" spans="4:5" x14ac:dyDescent="0.25">
      <c r="D42" s="25"/>
      <c r="E42" s="25"/>
    </row>
    <row r="43" spans="4:5" x14ac:dyDescent="0.25">
      <c r="D43" s="25"/>
      <c r="E43" s="25"/>
    </row>
    <row r="44" spans="4:5" x14ac:dyDescent="0.25">
      <c r="D44" s="25"/>
      <c r="E44" s="25"/>
    </row>
    <row r="45" spans="4:5" x14ac:dyDescent="0.25">
      <c r="D45" s="25"/>
      <c r="E45" s="25"/>
    </row>
    <row r="46" spans="4:5" x14ac:dyDescent="0.25">
      <c r="D46" s="25"/>
      <c r="E46" s="25"/>
    </row>
    <row r="47" spans="4:5" x14ac:dyDescent="0.25">
      <c r="D47" s="25"/>
      <c r="E47" s="25"/>
    </row>
    <row r="48" spans="4:5" x14ac:dyDescent="0.25">
      <c r="D48" s="25"/>
      <c r="E48" s="25"/>
    </row>
    <row r="49" spans="4:5" x14ac:dyDescent="0.25">
      <c r="D49" s="25"/>
      <c r="E49" s="25"/>
    </row>
    <row r="50" spans="4:5" x14ac:dyDescent="0.25">
      <c r="D50" s="25"/>
      <c r="E50" s="25"/>
    </row>
    <row r="51" spans="4:5" x14ac:dyDescent="0.25">
      <c r="D51" s="25"/>
      <c r="E51" s="25"/>
    </row>
    <row r="52" spans="4:5" x14ac:dyDescent="0.25">
      <c r="D52" s="25"/>
      <c r="E52" s="25"/>
    </row>
    <row r="53" spans="4:5" x14ac:dyDescent="0.25">
      <c r="D53" s="25"/>
      <c r="E53" s="25"/>
    </row>
    <row r="54" spans="4:5" x14ac:dyDescent="0.25">
      <c r="D54" s="25"/>
      <c r="E54" s="25"/>
    </row>
    <row r="55" spans="4:5" x14ac:dyDescent="0.25">
      <c r="D55" s="25"/>
      <c r="E55" s="25"/>
    </row>
    <row r="56" spans="4:5" x14ac:dyDescent="0.25">
      <c r="D56" s="25"/>
      <c r="E56" s="25"/>
    </row>
    <row r="57" spans="4:5" x14ac:dyDescent="0.25">
      <c r="D57" s="25"/>
      <c r="E57" s="25"/>
    </row>
    <row r="58" spans="4:5" x14ac:dyDescent="0.25">
      <c r="D58" s="25"/>
      <c r="E58" s="25"/>
    </row>
    <row r="59" spans="4:5" x14ac:dyDescent="0.25">
      <c r="D59" s="25"/>
      <c r="E59" s="25"/>
    </row>
    <row r="60" spans="4:5" x14ac:dyDescent="0.25">
      <c r="D60" s="25"/>
      <c r="E60" s="25"/>
    </row>
    <row r="61" spans="4:5" x14ac:dyDescent="0.25">
      <c r="D61" s="25"/>
      <c r="E61" s="25"/>
    </row>
    <row r="62" spans="4:5" x14ac:dyDescent="0.25">
      <c r="D62" s="25"/>
      <c r="E62" s="25"/>
    </row>
    <row r="63" spans="4:5" x14ac:dyDescent="0.25">
      <c r="D63" s="25"/>
      <c r="E63" s="25"/>
    </row>
    <row r="64" spans="4:5" x14ac:dyDescent="0.25">
      <c r="D64" s="25"/>
      <c r="E64" s="25"/>
    </row>
    <row r="65" spans="4:5" x14ac:dyDescent="0.25">
      <c r="D65" s="25"/>
      <c r="E65" s="25"/>
    </row>
    <row r="66" spans="4:5" x14ac:dyDescent="0.25">
      <c r="D66" s="25"/>
      <c r="E66" s="25"/>
    </row>
    <row r="67" spans="4:5" x14ac:dyDescent="0.25">
      <c r="D67" s="25"/>
      <c r="E67" s="25"/>
    </row>
    <row r="68" spans="4:5" x14ac:dyDescent="0.25">
      <c r="D68" s="25"/>
      <c r="E68" s="25"/>
    </row>
    <row r="69" spans="4:5" x14ac:dyDescent="0.25">
      <c r="D69" s="25"/>
      <c r="E69" s="25"/>
    </row>
    <row r="70" spans="4:5" x14ac:dyDescent="0.25">
      <c r="D70" s="25"/>
      <c r="E70" s="25"/>
    </row>
    <row r="71" spans="4:5" x14ac:dyDescent="0.25">
      <c r="D71" s="25"/>
      <c r="E71" s="25"/>
    </row>
    <row r="72" spans="4:5" x14ac:dyDescent="0.25">
      <c r="D72" s="25"/>
      <c r="E72" s="25"/>
    </row>
    <row r="73" spans="4:5" x14ac:dyDescent="0.25">
      <c r="D73" s="25"/>
      <c r="E73" s="25"/>
    </row>
    <row r="74" spans="4:5" x14ac:dyDescent="0.25">
      <c r="D74" s="25"/>
      <c r="E74" s="25"/>
    </row>
    <row r="75" spans="4:5" x14ac:dyDescent="0.25">
      <c r="D75" s="25"/>
      <c r="E75" s="25"/>
    </row>
    <row r="76" spans="4:5" x14ac:dyDescent="0.25">
      <c r="D76" s="25"/>
      <c r="E76" s="25"/>
    </row>
    <row r="77" spans="4:5" x14ac:dyDescent="0.25">
      <c r="D77" s="25"/>
      <c r="E77" s="25"/>
    </row>
    <row r="78" spans="4:5" x14ac:dyDescent="0.25">
      <c r="D78" s="25"/>
      <c r="E78" s="25"/>
    </row>
    <row r="79" spans="4:5" x14ac:dyDescent="0.25">
      <c r="D79" s="25"/>
      <c r="E79" s="25"/>
    </row>
    <row r="80" spans="4:5" x14ac:dyDescent="0.25">
      <c r="D80" s="25"/>
      <c r="E80" s="25"/>
    </row>
    <row r="81" spans="4:5" x14ac:dyDescent="0.25">
      <c r="D81" s="25"/>
      <c r="E81" s="25"/>
    </row>
    <row r="82" spans="4:5" x14ac:dyDescent="0.25">
      <c r="D82" s="25"/>
      <c r="E82" s="25"/>
    </row>
    <row r="83" spans="4:5" x14ac:dyDescent="0.25">
      <c r="D83" s="25"/>
      <c r="E83" s="25"/>
    </row>
    <row r="84" spans="4:5" x14ac:dyDescent="0.25">
      <c r="D84" s="25"/>
      <c r="E84" s="25"/>
    </row>
    <row r="85" spans="4:5" x14ac:dyDescent="0.25">
      <c r="D85" s="25"/>
      <c r="E85" s="25"/>
    </row>
    <row r="86" spans="4:5" x14ac:dyDescent="0.25">
      <c r="D86" s="25"/>
      <c r="E86" s="25"/>
    </row>
    <row r="87" spans="4:5" x14ac:dyDescent="0.25">
      <c r="D87" s="25"/>
      <c r="E87" s="25"/>
    </row>
    <row r="88" spans="4:5" x14ac:dyDescent="0.25">
      <c r="D88" s="25"/>
      <c r="E88" s="25"/>
    </row>
    <row r="89" spans="4:5" x14ac:dyDescent="0.25">
      <c r="D89" s="25"/>
      <c r="E89" s="25"/>
    </row>
    <row r="90" spans="4:5" x14ac:dyDescent="0.25">
      <c r="D90" s="25"/>
      <c r="E90" s="25"/>
    </row>
    <row r="91" spans="4:5" x14ac:dyDescent="0.25">
      <c r="D91" s="25"/>
      <c r="E91" s="25"/>
    </row>
    <row r="92" spans="4:5" x14ac:dyDescent="0.25">
      <c r="D92" s="25"/>
      <c r="E92" s="25"/>
    </row>
    <row r="93" spans="4:5" x14ac:dyDescent="0.25">
      <c r="D93" s="25"/>
      <c r="E93" s="25"/>
    </row>
    <row r="94" spans="4:5" x14ac:dyDescent="0.25">
      <c r="D94" s="25"/>
      <c r="E94" s="25"/>
    </row>
    <row r="95" spans="4:5" x14ac:dyDescent="0.25">
      <c r="D95" s="25"/>
      <c r="E95" s="25"/>
    </row>
    <row r="96" spans="4:5" x14ac:dyDescent="0.25">
      <c r="D96" s="25"/>
      <c r="E96" s="25"/>
    </row>
    <row r="97" spans="4:5" x14ac:dyDescent="0.25">
      <c r="D97" s="25"/>
      <c r="E97" s="25"/>
    </row>
    <row r="98" spans="4:5" x14ac:dyDescent="0.25">
      <c r="D98" s="25"/>
      <c r="E98" s="25"/>
    </row>
    <row r="99" spans="4:5" x14ac:dyDescent="0.25">
      <c r="D99" s="25"/>
      <c r="E99" s="25"/>
    </row>
    <row r="100" spans="4:5" x14ac:dyDescent="0.25">
      <c r="D100" s="25"/>
      <c r="E100" s="25"/>
    </row>
    <row r="101" spans="4:5" x14ac:dyDescent="0.25">
      <c r="D101" s="25"/>
      <c r="E101" s="25"/>
    </row>
    <row r="102" spans="4:5" x14ac:dyDescent="0.25">
      <c r="D102" s="25"/>
      <c r="E102" s="25"/>
    </row>
    <row r="103" spans="4:5" x14ac:dyDescent="0.25">
      <c r="D103" s="25"/>
      <c r="E103" s="25"/>
    </row>
    <row r="104" spans="4:5" x14ac:dyDescent="0.25">
      <c r="D104" s="25"/>
      <c r="E104" s="25"/>
    </row>
    <row r="105" spans="4:5" x14ac:dyDescent="0.25">
      <c r="D105" s="25"/>
      <c r="E105" s="25"/>
    </row>
    <row r="106" spans="4:5" x14ac:dyDescent="0.25">
      <c r="D106" s="25"/>
      <c r="E106" s="25"/>
    </row>
    <row r="107" spans="4:5" x14ac:dyDescent="0.25">
      <c r="D107" s="25"/>
      <c r="E107" s="25"/>
    </row>
    <row r="108" spans="4:5" x14ac:dyDescent="0.25">
      <c r="D108" s="25"/>
      <c r="E108" s="25"/>
    </row>
    <row r="109" spans="4:5" x14ac:dyDescent="0.25">
      <c r="D109" s="25"/>
      <c r="E109" s="25"/>
    </row>
    <row r="110" spans="4:5" x14ac:dyDescent="0.25">
      <c r="D110" s="25"/>
      <c r="E110" s="25"/>
    </row>
    <row r="111" spans="4:5" x14ac:dyDescent="0.25">
      <c r="D111" s="25"/>
      <c r="E111" s="25"/>
    </row>
    <row r="112" spans="4:5" x14ac:dyDescent="0.25">
      <c r="D112" s="25"/>
      <c r="E112" s="25"/>
    </row>
    <row r="113" spans="4:5" x14ac:dyDescent="0.25">
      <c r="D113" s="25"/>
      <c r="E113" s="25"/>
    </row>
    <row r="114" spans="4:5" x14ac:dyDescent="0.25">
      <c r="D114" s="25"/>
      <c r="E114" s="25"/>
    </row>
    <row r="115" spans="4:5" x14ac:dyDescent="0.25">
      <c r="D115" s="25"/>
      <c r="E115" s="25"/>
    </row>
    <row r="116" spans="4:5" x14ac:dyDescent="0.25">
      <c r="D116" s="25"/>
      <c r="E116" s="25"/>
    </row>
    <row r="117" spans="4:5" x14ac:dyDescent="0.25">
      <c r="D117" s="25"/>
      <c r="E117" s="25"/>
    </row>
    <row r="118" spans="4:5" x14ac:dyDescent="0.25">
      <c r="D118" s="25"/>
      <c r="E118" s="25"/>
    </row>
    <row r="119" spans="4:5" x14ac:dyDescent="0.25">
      <c r="D119" s="25"/>
      <c r="E119" s="25"/>
    </row>
    <row r="120" spans="4:5" x14ac:dyDescent="0.25">
      <c r="D120" s="25"/>
      <c r="E120" s="25"/>
    </row>
    <row r="121" spans="4:5" x14ac:dyDescent="0.25">
      <c r="D121" s="25"/>
      <c r="E121" s="25"/>
    </row>
    <row r="122" spans="4:5" x14ac:dyDescent="0.25">
      <c r="D122" s="25"/>
      <c r="E122" s="25"/>
    </row>
    <row r="123" spans="4:5" x14ac:dyDescent="0.25">
      <c r="D123" s="25"/>
      <c r="E123" s="25"/>
    </row>
    <row r="124" spans="4:5" x14ac:dyDescent="0.25">
      <c r="D124" s="25"/>
      <c r="E124" s="25"/>
    </row>
    <row r="125" spans="4:5" x14ac:dyDescent="0.25">
      <c r="D125" s="25"/>
      <c r="E125" s="25"/>
    </row>
    <row r="126" spans="4:5" x14ac:dyDescent="0.25">
      <c r="D126" s="25"/>
      <c r="E126" s="25"/>
    </row>
    <row r="127" spans="4:5" x14ac:dyDescent="0.25">
      <c r="D127" s="25"/>
      <c r="E127" s="25"/>
    </row>
    <row r="128" spans="4:5" x14ac:dyDescent="0.25">
      <c r="D128" s="25"/>
      <c r="E128" s="25"/>
    </row>
    <row r="129" spans="4:5" x14ac:dyDescent="0.25">
      <c r="D129" s="25"/>
      <c r="E129" s="25"/>
    </row>
    <row r="130" spans="4:5" x14ac:dyDescent="0.25">
      <c r="D130" s="25"/>
      <c r="E130" s="25"/>
    </row>
    <row r="131" spans="4:5" x14ac:dyDescent="0.25">
      <c r="D131" s="25"/>
      <c r="E131" s="25"/>
    </row>
    <row r="132" spans="4:5" x14ac:dyDescent="0.25">
      <c r="D132" s="25"/>
      <c r="E132" s="25"/>
    </row>
    <row r="133" spans="4:5" x14ac:dyDescent="0.25">
      <c r="D133" s="25"/>
      <c r="E133" s="25"/>
    </row>
    <row r="134" spans="4:5" x14ac:dyDescent="0.25">
      <c r="D134" s="25"/>
      <c r="E134" s="25"/>
    </row>
    <row r="135" spans="4:5" x14ac:dyDescent="0.25">
      <c r="D135" s="25"/>
      <c r="E135" s="25"/>
    </row>
    <row r="136" spans="4:5" x14ac:dyDescent="0.25">
      <c r="D136" s="25"/>
      <c r="E136" s="25"/>
    </row>
    <row r="137" spans="4:5" x14ac:dyDescent="0.25">
      <c r="D137" s="25"/>
      <c r="E137" s="25"/>
    </row>
    <row r="138" spans="4:5" x14ac:dyDescent="0.25">
      <c r="D138" s="25"/>
      <c r="E138" s="25"/>
    </row>
    <row r="139" spans="4:5" x14ac:dyDescent="0.25">
      <c r="D139" s="25"/>
      <c r="E139" s="25"/>
    </row>
    <row r="140" spans="4:5" x14ac:dyDescent="0.25">
      <c r="D140" s="25"/>
      <c r="E140" s="25"/>
    </row>
    <row r="141" spans="4:5" x14ac:dyDescent="0.25">
      <c r="D141" s="25"/>
      <c r="E141" s="25"/>
    </row>
    <row r="142" spans="4:5" x14ac:dyDescent="0.25">
      <c r="D142" s="25"/>
      <c r="E142" s="25"/>
    </row>
    <row r="143" spans="4:5" x14ac:dyDescent="0.25">
      <c r="D143" s="25"/>
      <c r="E143" s="25"/>
    </row>
    <row r="144" spans="4:5" x14ac:dyDescent="0.25">
      <c r="D144" s="25"/>
      <c r="E144" s="25"/>
    </row>
    <row r="145" spans="4:4" x14ac:dyDescent="0.25">
      <c r="D145" s="25"/>
    </row>
    <row r="146" spans="4:4" x14ac:dyDescent="0.25">
      <c r="D146" s="25"/>
    </row>
    <row r="147" spans="4:4" x14ac:dyDescent="0.25">
      <c r="D147" s="25"/>
    </row>
    <row r="148" spans="4:4" x14ac:dyDescent="0.25">
      <c r="D148" s="25"/>
    </row>
    <row r="149" spans="4:4" x14ac:dyDescent="0.25">
      <c r="D149" s="25"/>
    </row>
    <row r="150" spans="4:4" x14ac:dyDescent="0.25">
      <c r="D150" s="25"/>
    </row>
  </sheetData>
  <mergeCells count="27">
    <mergeCell ref="A1:M1"/>
    <mergeCell ref="V2:V3"/>
    <mergeCell ref="N2:P2"/>
    <mergeCell ref="Q2:Q3"/>
    <mergeCell ref="AB2:AB3"/>
    <mergeCell ref="W2:W3"/>
    <mergeCell ref="X2:X3"/>
    <mergeCell ref="Z2:Z3"/>
    <mergeCell ref="Y2:Y3"/>
    <mergeCell ref="AA2:AA3"/>
    <mergeCell ref="T2:T3"/>
    <mergeCell ref="U2:U3"/>
    <mergeCell ref="S2:S3"/>
    <mergeCell ref="A2:A3"/>
    <mergeCell ref="B2:B3"/>
    <mergeCell ref="C2:C3"/>
    <mergeCell ref="D2:D3"/>
    <mergeCell ref="E2:E3"/>
    <mergeCell ref="R2:R3"/>
    <mergeCell ref="F2:F3"/>
    <mergeCell ref="G2:G3"/>
    <mergeCell ref="H2:H3"/>
    <mergeCell ref="I2:I3"/>
    <mergeCell ref="J2:J3"/>
    <mergeCell ref="K2:K3"/>
    <mergeCell ref="L2:L3"/>
    <mergeCell ref="M2:M3"/>
  </mergeCells>
  <dataValidations count="4">
    <dataValidation type="whole" allowBlank="1" showInputMessage="1" showErrorMessage="1" sqref="N5 N7 N20 N17:N18 O4:P20">
      <formula1>0</formula1>
      <formula2>1000000</formula2>
    </dataValidation>
    <dataValidation type="decimal" allowBlank="1" showInputMessage="1" showErrorMessage="1" sqref="N4 N6 N8:N16 N19">
      <formula1>0</formula1>
      <formula2>1000000</formula2>
    </dataValidation>
    <dataValidation type="list" allowBlank="1" showInputMessage="1" showErrorMessage="1" sqref="Z4:Z152">
      <formula1>Connection</formula1>
    </dataValidation>
    <dataValidation type="list" allowBlank="1" showInputMessage="1" showErrorMessage="1" sqref="AA4:AA153">
      <formula1>IF(Z4="TO Connection", TO, DNO)</formula1>
    </dataValidation>
  </dataValidations>
  <pageMargins left="0.7" right="0.7" top="0.75" bottom="0.75" header="0.3" footer="0.3"/>
  <pageSetup paperSize="8" scale="51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>
          <x14:formula1>
            <xm:f>'Short Drop downs'!$A$2</xm:f>
          </x14:formula1>
          <xm:sqref>D147:D150</xm:sqref>
        </x14:dataValidation>
        <x14:dataValidation type="list" allowBlank="1" showInputMessage="1" showErrorMessage="1">
          <x14:formula1>
            <xm:f>'Short Drop downs'!$D$2:$E$2</xm:f>
          </x14:formula1>
          <xm:sqref>F4:K5 F21:K154</xm:sqref>
        </x14:dataValidation>
        <x14:dataValidation type="list" allowBlank="1" showInputMessage="1" showErrorMessage="1">
          <x14:formula1>
            <xm:f>'Long drop downs'!$A$2:$A$3</xm:f>
          </x14:formula1>
          <xm:sqref>D4:D5 D21:D146</xm:sqref>
        </x14:dataValidation>
        <x14:dataValidation type="list" allowBlank="1" showInputMessage="1" showErrorMessage="1">
          <x14:formula1>
            <xm:f>'Long drop downs'!$B$2:$B$4</xm:f>
          </x14:formula1>
          <xm:sqref>E5 E21:E144</xm:sqref>
        </x14:dataValidation>
        <x14:dataValidation type="list" allowBlank="1" showInputMessage="1" showErrorMessage="1">
          <x14:formula1>
            <xm:f>'Long drop downs'!$B$2:$B$3</xm:f>
          </x14:formula1>
          <xm:sqref>E4</xm:sqref>
        </x14:dataValidation>
        <x14:dataValidation type="list" allowBlank="1" showInputMessage="1" showErrorMessage="1">
          <x14:formula1>
            <xm:f>'C:\Users\steve.k.miller\AppData\Local\Temp\Temp1_FR Balancing Services Responses.zip\Doc1696678519\First Hydro Company_Lord1709\[Ffestiniog_Fast_Reserve_Tender APR 19 v2.xlsx]Long drop downs'!#REF!</xm:f>
          </x14:formula1>
          <xm:sqref>D6:E7</xm:sqref>
        </x14:dataValidation>
        <x14:dataValidation type="list" allowBlank="1" showInputMessage="1" showErrorMessage="1">
          <x14:formula1>
            <xm:f>'C:\Users\steve.k.miller\AppData\Local\Temp\Temp1_FR Balancing Services Responses.zip\Doc1696678519\First Hydro Company_Lord1709\[Ffestiniog_Fast_Reserve_Tender APR 19 v2.xlsx]Short Drop downs'!#REF!</xm:f>
          </x14:formula1>
          <xm:sqref>F6:K7</xm:sqref>
        </x14:dataValidation>
        <x14:dataValidation type="list" allowBlank="1" showInputMessage="1" showErrorMessage="1">
          <x14:formula1>
            <xm:f>'C:\Users\steve.k.miller\AppData\Local\Temp\Temp1_FR Balancing Services Responses.zip\Doc1696678519\Electricity North West_Marriott3101\[ENWL Fast Reserve Tenders Assessment Sheet for Ariba - post 1st April v3 .xlsx]Long drop downs'!#REF!</xm:f>
          </x14:formula1>
          <xm:sqref>D8:E8</xm:sqref>
        </x14:dataValidation>
        <x14:dataValidation type="list" allowBlank="1" showInputMessage="1" showErrorMessage="1">
          <x14:formula1>
            <xm:f>'C:\Users\steve.k.miller\AppData\Local\Temp\Temp1_FR Balancing Services Responses.zip\Doc1696678519\Electricity North West_Marriott3101\[ENWL Fast Reserve Tenders Assessment Sheet for Ariba - post 1st April v3 .xlsx]Short Drop downs'!#REF!</xm:f>
          </x14:formula1>
          <xm:sqref>F8:K8</xm:sqref>
        </x14:dataValidation>
        <x14:dataValidation type="list" allowBlank="1" showInputMessage="1" showErrorMessage="1">
          <x14:formula1>
            <xm:f>'C:\Users\steve.k.miller\AppData\Local\Temp\Temp1_FR Balancing Services Responses.zip\Doc1696678519\Plutus Energy Limited _Max.Lazarevic@plutuspowergen.com\[Fast Reserve Tender - Plutus April 19.xlsx]Long drop downs'!#REF!</xm:f>
          </x14:formula1>
          <xm:sqref>D9:E9</xm:sqref>
        </x14:dataValidation>
        <x14:dataValidation type="list" allowBlank="1" showInputMessage="1" showErrorMessage="1">
          <x14:formula1>
            <xm:f>'C:\Users\steve.k.miller\AppData\Local\Temp\Temp1_FR Balancing Services Responses.zip\Doc1696678519\Plutus Energy Limited _Max.Lazarevic@plutuspowergen.com\[Fast Reserve Tender - Plutus April 19.xlsx]Short Drop downs'!#REF!</xm:f>
          </x14:formula1>
          <xm:sqref>F9:K9</xm:sqref>
        </x14:dataValidation>
        <x14:dataValidation type="list" allowBlank="1" showInputMessage="1" showErrorMessage="1">
          <x14:formula1>
            <xm:f>'C:\Users\steve.k.miller\AppData\Local\Temp\Temp1_FR Balancing Services Responses.zip\Doc1696678519\UK Power Reserve Ltd_Wither17094\[Fast Reserve Tenders Assessment Sheet for Ariba - UKPR 010419.xlsx]Long drop downs'!#REF!</xm:f>
          </x14:formula1>
          <xm:sqref>D10:E15</xm:sqref>
        </x14:dataValidation>
        <x14:dataValidation type="list" allowBlank="1" showInputMessage="1" showErrorMessage="1">
          <x14:formula1>
            <xm:f>'C:\Users\steve.k.miller\AppData\Local\Temp\Temp1_FR Balancing Services Responses.zip\Doc1696678519\UK Power Reserve Ltd_Wither17094\[Fast Reserve Tenders Assessment Sheet for Ariba - UKPR 010419.xlsx]Short Drop downs'!#REF!</xm:f>
          </x14:formula1>
          <xm:sqref>F10:K15</xm:sqref>
        </x14:dataValidation>
        <x14:dataValidation type="list" allowBlank="1" showInputMessage="1" showErrorMessage="1">
          <x14:formula1>
            <xm:f>'S:\OandT\EBandET\Contracts\Services &amp; Projects\Fast Reserve\- TENDERS Received to date\04_Tenders received Apr 19\Ariba\FR Tender Responses\[Battery Energy  Fast Reserve Tenders Assessment  1st April v3.xlsx]Long drop downs'!#REF!</xm:f>
          </x14:formula1>
          <xm:sqref>D16:E18</xm:sqref>
        </x14:dataValidation>
        <x14:dataValidation type="list" allowBlank="1" showInputMessage="1" showErrorMessage="1">
          <x14:formula1>
            <xm:f>'S:\OandT\EBandET\Contracts\Services &amp; Projects\Fast Reserve\- TENDERS Received to date\04_Tenders received Apr 19\Ariba\FR Tender Responses\[Scottish Power Fast Reserve Tenders Assessment Sheet Apr 19.xlsx]Long drop downs'!#REF!</xm:f>
          </x14:formula1>
          <xm:sqref>D19:E20</xm:sqref>
        </x14:dataValidation>
        <x14:dataValidation type="list" allowBlank="1" showInputMessage="1" showErrorMessage="1">
          <x14:formula1>
            <xm:f>'S:\OandT\EBandET\Contracts\Services &amp; Projects\Fast Reserve\- TENDERS Received to date\04_Tenders received Apr 19\Ariba\FR Tender Responses\[Scottish Power Fast Reserve Tenders Assessment Sheet Apr 19.xlsx]Short Drop downs'!#REF!</xm:f>
          </x14:formula1>
          <xm:sqref>F19:K20</xm:sqref>
        </x14:dataValidation>
        <x14:dataValidation type="list" allowBlank="1" showInputMessage="1" showErrorMessage="1">
          <x14:formula1>
            <xm:f>'[Fast Reserve Tenders Assessment Sheet for Ariba - post 1st April v2.xlsx]Short Drop downs'!#REF!</xm:f>
          </x14:formula1>
          <xm:sqref>F16:K18</xm:sqref>
        </x14:dataValidation>
        <x14:dataValidation type="list" allowBlank="1" showInputMessage="1" showErrorMessage="1">
          <x14:formula1>
            <xm:f>'C:\Users\catherine.winning\AppData\Local\Microsoft\Windows\Temporary Internet Files\Content.Outlook\UFG6ZONT\[Ariba new form post DCP (002).xlsx]Short Drop downs'!#REF!</xm:f>
          </x14:formula1>
          <xm:sqref>L50:M160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workbookViewId="0">
      <selection sqref="A1:XFD1048576"/>
    </sheetView>
  </sheetViews>
  <sheetFormatPr defaultRowHeight="15" x14ac:dyDescent="0.25"/>
  <cols>
    <col min="1" max="2" width="10.7109375" bestFit="1" customWidth="1"/>
    <col min="7" max="7" width="14.140625" bestFit="1" customWidth="1"/>
    <col min="8" max="9" width="15.85546875" bestFit="1" customWidth="1"/>
    <col min="11" max="11" width="15.5703125" bestFit="1" customWidth="1"/>
    <col min="12" max="12" width="11" customWidth="1"/>
    <col min="13" max="13" width="37" bestFit="1" customWidth="1"/>
  </cols>
  <sheetData>
    <row r="1" spans="1:17" x14ac:dyDescent="0.25">
      <c r="A1" s="5" t="s">
        <v>6</v>
      </c>
      <c r="B1" s="5" t="s">
        <v>7</v>
      </c>
      <c r="C1" s="5"/>
      <c r="D1" s="5" t="s">
        <v>14</v>
      </c>
      <c r="E1" s="5" t="s">
        <v>15</v>
      </c>
      <c r="F1" s="5"/>
      <c r="G1" s="5" t="s">
        <v>20</v>
      </c>
      <c r="H1" s="5"/>
      <c r="I1" s="5" t="s">
        <v>0</v>
      </c>
      <c r="J1" s="5"/>
      <c r="K1" s="5" t="s">
        <v>20</v>
      </c>
      <c r="L1" t="s">
        <v>18</v>
      </c>
      <c r="M1" t="s">
        <v>19</v>
      </c>
    </row>
    <row r="2" spans="1:17" x14ac:dyDescent="0.25">
      <c r="A2" s="4">
        <v>43556</v>
      </c>
      <c r="B2" s="4">
        <v>43585</v>
      </c>
      <c r="D2">
        <v>1</v>
      </c>
      <c r="E2">
        <v>0</v>
      </c>
      <c r="G2" t="s">
        <v>18</v>
      </c>
      <c r="I2" t="s">
        <v>21</v>
      </c>
      <c r="K2" s="6" t="s">
        <v>22</v>
      </c>
      <c r="L2" s="6" t="s">
        <v>23</v>
      </c>
      <c r="M2" s="6" t="s">
        <v>21</v>
      </c>
      <c r="O2" s="9"/>
      <c r="P2" s="10"/>
      <c r="Q2" s="11"/>
    </row>
    <row r="3" spans="1:17" x14ac:dyDescent="0.25">
      <c r="G3" t="s">
        <v>19</v>
      </c>
      <c r="K3" s="7" t="s">
        <v>24</v>
      </c>
      <c r="L3" s="6" t="s">
        <v>25</v>
      </c>
      <c r="M3" s="7" t="s">
        <v>26</v>
      </c>
      <c r="O3" s="12"/>
      <c r="P3" s="13"/>
      <c r="Q3" s="14"/>
    </row>
    <row r="4" spans="1:17" x14ac:dyDescent="0.25">
      <c r="K4" s="7"/>
      <c r="L4" s="8" t="s">
        <v>27</v>
      </c>
      <c r="M4" s="7" t="s">
        <v>28</v>
      </c>
      <c r="O4" s="15"/>
      <c r="P4" s="10"/>
      <c r="Q4" s="16"/>
    </row>
    <row r="5" spans="1:17" x14ac:dyDescent="0.25">
      <c r="K5" s="7"/>
      <c r="L5" s="8" t="s">
        <v>29</v>
      </c>
      <c r="M5" s="8" t="s">
        <v>30</v>
      </c>
      <c r="O5" s="12"/>
      <c r="P5" s="13"/>
      <c r="Q5" s="17"/>
    </row>
    <row r="6" spans="1:17" x14ac:dyDescent="0.25">
      <c r="K6" s="7"/>
      <c r="L6" s="8" t="s">
        <v>31</v>
      </c>
      <c r="M6" s="8" t="s">
        <v>32</v>
      </c>
      <c r="O6" s="15"/>
      <c r="P6" s="10"/>
      <c r="Q6" s="11"/>
    </row>
    <row r="7" spans="1:17" x14ac:dyDescent="0.25">
      <c r="K7" s="8"/>
      <c r="L7" s="8" t="s">
        <v>33</v>
      </c>
      <c r="M7" s="8" t="s">
        <v>34</v>
      </c>
      <c r="O7" s="18"/>
      <c r="P7" s="13"/>
      <c r="Q7" s="17"/>
    </row>
    <row r="8" spans="1:17" x14ac:dyDescent="0.25">
      <c r="K8" s="8"/>
      <c r="L8" s="8" t="s">
        <v>35</v>
      </c>
      <c r="M8" s="8"/>
      <c r="O8" s="9"/>
      <c r="P8" s="10"/>
      <c r="Q8" s="11"/>
    </row>
    <row r="9" spans="1:17" x14ac:dyDescent="0.25">
      <c r="K9" s="7"/>
      <c r="L9" s="6" t="s">
        <v>36</v>
      </c>
      <c r="M9" s="7"/>
      <c r="O9" s="12"/>
      <c r="P9" s="13"/>
      <c r="Q9" s="14"/>
    </row>
    <row r="10" spans="1:17" x14ac:dyDescent="0.25">
      <c r="K10" s="7"/>
      <c r="L10" s="6" t="s">
        <v>37</v>
      </c>
      <c r="M10" s="7"/>
      <c r="O10" s="15"/>
      <c r="P10" s="10"/>
      <c r="Q10" s="16"/>
    </row>
    <row r="11" spans="1:17" x14ac:dyDescent="0.25">
      <c r="K11" s="7"/>
      <c r="L11" s="6" t="s">
        <v>38</v>
      </c>
      <c r="M11" s="8"/>
      <c r="O11" s="12"/>
      <c r="P11" s="13"/>
      <c r="Q11" s="17"/>
    </row>
    <row r="12" spans="1:17" x14ac:dyDescent="0.25">
      <c r="K12" s="7"/>
      <c r="L12" s="6" t="s">
        <v>39</v>
      </c>
      <c r="M12" s="8"/>
      <c r="O12" s="15"/>
      <c r="P12" s="10"/>
      <c r="Q12" s="1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workbookViewId="0">
      <selection activeCell="A3" sqref="A3:B3"/>
    </sheetView>
  </sheetViews>
  <sheetFormatPr defaultRowHeight="15" x14ac:dyDescent="0.25"/>
  <cols>
    <col min="1" max="2" width="10.7109375" customWidth="1"/>
    <col min="7" max="7" width="14.140625" customWidth="1"/>
    <col min="8" max="9" width="15.85546875" customWidth="1"/>
    <col min="11" max="11" width="15.5703125" customWidth="1"/>
    <col min="12" max="12" width="11" customWidth="1"/>
    <col min="13" max="13" width="37" customWidth="1"/>
  </cols>
  <sheetData>
    <row r="1" spans="1:20" x14ac:dyDescent="0.25">
      <c r="A1" s="5" t="s">
        <v>6</v>
      </c>
      <c r="B1" s="5" t="s">
        <v>7</v>
      </c>
      <c r="C1" s="5"/>
      <c r="D1" s="5" t="s">
        <v>14</v>
      </c>
      <c r="E1" s="5" t="s">
        <v>15</v>
      </c>
      <c r="F1" s="5"/>
      <c r="G1" s="5" t="s">
        <v>20</v>
      </c>
      <c r="H1" s="5"/>
      <c r="I1" s="5" t="s">
        <v>0</v>
      </c>
      <c r="J1" s="5"/>
      <c r="K1" s="5" t="s">
        <v>20</v>
      </c>
      <c r="L1" s="5" t="s">
        <v>18</v>
      </c>
      <c r="M1" s="5" t="s">
        <v>19</v>
      </c>
      <c r="O1" s="20"/>
      <c r="P1" s="20"/>
      <c r="Q1" s="20"/>
      <c r="R1" s="20"/>
      <c r="S1" s="20"/>
      <c r="T1" s="20"/>
    </row>
    <row r="2" spans="1:20" x14ac:dyDescent="0.25">
      <c r="A2" s="4">
        <v>43556</v>
      </c>
      <c r="B2" s="4">
        <v>43585</v>
      </c>
      <c r="D2">
        <v>1</v>
      </c>
      <c r="E2">
        <v>0</v>
      </c>
      <c r="G2" t="s">
        <v>18</v>
      </c>
      <c r="I2" t="s">
        <v>21</v>
      </c>
      <c r="K2" s="6" t="s">
        <v>22</v>
      </c>
      <c r="L2" s="6" t="s">
        <v>23</v>
      </c>
      <c r="M2" s="6" t="s">
        <v>21</v>
      </c>
      <c r="O2" s="21"/>
      <c r="P2" s="21"/>
      <c r="Q2" s="21"/>
      <c r="R2" s="22"/>
      <c r="S2" s="20"/>
      <c r="T2" s="20"/>
    </row>
    <row r="3" spans="1:20" x14ac:dyDescent="0.25">
      <c r="G3" t="s">
        <v>19</v>
      </c>
      <c r="K3" s="7" t="s">
        <v>24</v>
      </c>
      <c r="L3" s="6" t="s">
        <v>25</v>
      </c>
      <c r="M3" s="7" t="s">
        <v>26</v>
      </c>
      <c r="O3" s="23"/>
      <c r="P3" s="21"/>
      <c r="Q3" s="23"/>
      <c r="R3" s="22"/>
      <c r="S3" s="20"/>
      <c r="T3" s="20"/>
    </row>
    <row r="4" spans="1:20" x14ac:dyDescent="0.25">
      <c r="B4" s="4"/>
      <c r="K4" s="7"/>
      <c r="L4" s="8" t="s">
        <v>27</v>
      </c>
      <c r="M4" s="7" t="s">
        <v>28</v>
      </c>
      <c r="O4" s="23"/>
      <c r="P4" s="21"/>
      <c r="Q4" s="23"/>
      <c r="R4" s="22"/>
      <c r="S4" s="20"/>
      <c r="T4" s="20"/>
    </row>
    <row r="5" spans="1:20" x14ac:dyDescent="0.25">
      <c r="K5" s="7"/>
      <c r="L5" s="8" t="s">
        <v>29</v>
      </c>
      <c r="M5" s="8" t="s">
        <v>30</v>
      </c>
      <c r="O5" s="23"/>
      <c r="P5" s="21"/>
      <c r="Q5" s="21"/>
      <c r="R5" s="22"/>
      <c r="S5" s="20"/>
      <c r="T5" s="20"/>
    </row>
    <row r="6" spans="1:20" x14ac:dyDescent="0.25">
      <c r="K6" s="7"/>
      <c r="L6" s="8" t="s">
        <v>31</v>
      </c>
      <c r="M6" s="8" t="s">
        <v>32</v>
      </c>
      <c r="O6" s="23"/>
      <c r="P6" s="21"/>
      <c r="Q6" s="21"/>
      <c r="R6" s="22"/>
      <c r="S6" s="20"/>
      <c r="T6" s="20"/>
    </row>
    <row r="7" spans="1:20" x14ac:dyDescent="0.25">
      <c r="K7" s="8"/>
      <c r="L7" s="8" t="s">
        <v>33</v>
      </c>
      <c r="M7" s="8" t="s">
        <v>34</v>
      </c>
      <c r="O7" s="21"/>
      <c r="P7" s="21"/>
      <c r="Q7" s="21"/>
      <c r="R7" s="22"/>
      <c r="S7" s="20"/>
      <c r="T7" s="20"/>
    </row>
    <row r="8" spans="1:20" x14ac:dyDescent="0.25">
      <c r="K8" s="8"/>
      <c r="L8" s="8" t="s">
        <v>35</v>
      </c>
      <c r="M8" s="8"/>
      <c r="O8" s="21"/>
      <c r="P8" s="21"/>
      <c r="Q8" s="21"/>
      <c r="R8" s="22"/>
      <c r="S8" s="20"/>
      <c r="T8" s="20"/>
    </row>
    <row r="9" spans="1:20" x14ac:dyDescent="0.25">
      <c r="K9" s="7"/>
      <c r="L9" s="6" t="s">
        <v>36</v>
      </c>
      <c r="M9" s="7"/>
      <c r="O9" s="23"/>
      <c r="P9" s="21"/>
      <c r="Q9" s="23"/>
      <c r="R9" s="22"/>
      <c r="S9" s="20"/>
      <c r="T9" s="20"/>
    </row>
    <row r="10" spans="1:20" x14ac:dyDescent="0.25">
      <c r="K10" s="7"/>
      <c r="L10" s="6" t="s">
        <v>37</v>
      </c>
      <c r="M10" s="7"/>
      <c r="O10" s="23"/>
      <c r="P10" s="21"/>
      <c r="Q10" s="23"/>
      <c r="R10" s="22"/>
      <c r="S10" s="20"/>
      <c r="T10" s="20"/>
    </row>
    <row r="11" spans="1:20" x14ac:dyDescent="0.25">
      <c r="K11" s="7"/>
      <c r="L11" s="6" t="s">
        <v>38</v>
      </c>
      <c r="M11" s="8"/>
      <c r="O11" s="23"/>
      <c r="P11" s="21"/>
      <c r="Q11" s="21"/>
      <c r="R11" s="22"/>
      <c r="S11" s="20"/>
      <c r="T11" s="20"/>
    </row>
    <row r="12" spans="1:20" x14ac:dyDescent="0.25">
      <c r="K12" s="7"/>
      <c r="L12" s="6" t="s">
        <v>39</v>
      </c>
      <c r="M12" s="8"/>
      <c r="O12" s="23"/>
      <c r="P12" s="21"/>
      <c r="Q12" s="21"/>
      <c r="R12" s="22"/>
      <c r="S12" s="20"/>
      <c r="T12" s="20"/>
    </row>
    <row r="13" spans="1:20" x14ac:dyDescent="0.25">
      <c r="O13" s="22"/>
      <c r="P13" s="22"/>
      <c r="Q13" s="22"/>
      <c r="R13" s="22"/>
      <c r="S13" s="20"/>
      <c r="T13" s="20"/>
    </row>
    <row r="14" spans="1:20" x14ac:dyDescent="0.25">
      <c r="O14" s="22"/>
      <c r="P14" s="22"/>
      <c r="Q14" s="22"/>
      <c r="R14" s="22"/>
      <c r="S14" s="20"/>
      <c r="T14" s="20"/>
    </row>
    <row r="15" spans="1:20" x14ac:dyDescent="0.25">
      <c r="O15" s="22"/>
      <c r="P15" s="22"/>
      <c r="Q15" s="22"/>
      <c r="R15" s="22"/>
      <c r="S15" s="20"/>
      <c r="T15" s="20"/>
    </row>
    <row r="16" spans="1:20" x14ac:dyDescent="0.25">
      <c r="O16" s="19"/>
      <c r="P16" s="19"/>
      <c r="Q16" s="19"/>
      <c r="R16" s="19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161"/>
  <sheetViews>
    <sheetView workbookViewId="0">
      <selection activeCell="L13" sqref="L13"/>
    </sheetView>
  </sheetViews>
  <sheetFormatPr defaultRowHeight="15" x14ac:dyDescent="0.25"/>
  <cols>
    <col min="1" max="1" width="10.7109375" customWidth="1"/>
    <col min="3" max="3" width="11.140625" customWidth="1"/>
    <col min="4" max="5" width="10.7109375" customWidth="1"/>
    <col min="6" max="11" width="2" bestFit="1" customWidth="1"/>
    <col min="12" max="12" width="20.5703125" customWidth="1"/>
    <col min="13" max="13" width="19.140625" customWidth="1"/>
    <col min="14" max="14" width="30.7109375" bestFit="1" customWidth="1"/>
    <col min="15" max="15" width="12.42578125" customWidth="1"/>
    <col min="16" max="16" width="20.7109375" bestFit="1" customWidth="1"/>
    <col min="17" max="17" width="20" bestFit="1" customWidth="1"/>
    <col min="18" max="18" width="14.42578125" bestFit="1" customWidth="1"/>
    <col min="19" max="19" width="18.42578125" bestFit="1" customWidth="1"/>
    <col min="20" max="20" width="14.28515625" bestFit="1" customWidth="1"/>
    <col min="21" max="21" width="11.140625" bestFit="1" customWidth="1"/>
    <col min="22" max="22" width="14.140625" bestFit="1" customWidth="1"/>
    <col min="23" max="23" width="23.85546875" bestFit="1" customWidth="1"/>
    <col min="24" max="24" width="19.7109375" bestFit="1" customWidth="1"/>
    <col min="27" max="27" width="16.42578125" bestFit="1" customWidth="1"/>
    <col min="28" max="28" width="33.5703125" bestFit="1" customWidth="1"/>
    <col min="30" max="30" width="10.85546875" customWidth="1"/>
  </cols>
  <sheetData>
    <row r="1" spans="1:52" ht="15.75" thickBot="1" x14ac:dyDescent="0.3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</row>
    <row r="2" spans="1:52" s="1" customFormat="1" ht="53.25" customHeight="1" x14ac:dyDescent="0.25">
      <c r="A2" s="66" t="s">
        <v>3</v>
      </c>
      <c r="B2" s="46" t="s">
        <v>4</v>
      </c>
      <c r="C2" s="46" t="s">
        <v>5</v>
      </c>
      <c r="D2" s="46" t="s">
        <v>6</v>
      </c>
      <c r="E2" s="46" t="s">
        <v>7</v>
      </c>
      <c r="F2" s="63" t="s">
        <v>42</v>
      </c>
      <c r="G2" s="64"/>
      <c r="H2" s="64"/>
      <c r="I2" s="64"/>
      <c r="J2" s="64"/>
      <c r="K2" s="65"/>
      <c r="L2" s="46" t="s">
        <v>13</v>
      </c>
      <c r="M2" s="46"/>
      <c r="N2" s="46"/>
      <c r="O2" s="46" t="s">
        <v>11</v>
      </c>
      <c r="P2" s="48" t="s">
        <v>17</v>
      </c>
      <c r="Q2" s="48" t="s">
        <v>16</v>
      </c>
      <c r="R2" s="55" t="s">
        <v>44</v>
      </c>
      <c r="S2" s="55" t="s">
        <v>45</v>
      </c>
      <c r="T2" s="55" t="s">
        <v>46</v>
      </c>
      <c r="U2" s="55" t="s">
        <v>47</v>
      </c>
      <c r="V2" s="55" t="s">
        <v>48</v>
      </c>
      <c r="W2" s="48" t="s">
        <v>40</v>
      </c>
      <c r="X2" s="48" t="s">
        <v>49</v>
      </c>
      <c r="Y2" s="46" t="s">
        <v>9</v>
      </c>
      <c r="Z2" s="46" t="s">
        <v>10</v>
      </c>
      <c r="AA2" s="55" t="s">
        <v>50</v>
      </c>
      <c r="AB2" s="55" t="s">
        <v>0</v>
      </c>
      <c r="AC2" s="57" t="s">
        <v>2</v>
      </c>
      <c r="AD2" s="61" t="s">
        <v>12</v>
      </c>
    </row>
    <row r="3" spans="1:52" ht="30.75" thickBot="1" x14ac:dyDescent="0.3">
      <c r="A3" s="67"/>
      <c r="B3" s="47"/>
      <c r="C3" s="47"/>
      <c r="D3" s="47"/>
      <c r="E3" s="47"/>
      <c r="F3" s="3">
        <v>1</v>
      </c>
      <c r="G3" s="3">
        <v>2</v>
      </c>
      <c r="H3" s="3">
        <v>3</v>
      </c>
      <c r="I3" s="3">
        <v>4</v>
      </c>
      <c r="J3" s="3">
        <v>5</v>
      </c>
      <c r="K3" s="3">
        <v>6</v>
      </c>
      <c r="L3" s="3" t="s">
        <v>1</v>
      </c>
      <c r="M3" s="3" t="s">
        <v>8</v>
      </c>
      <c r="N3" s="3" t="s">
        <v>43</v>
      </c>
      <c r="O3" s="47"/>
      <c r="P3" s="49"/>
      <c r="Q3" s="49"/>
      <c r="R3" s="56"/>
      <c r="S3" s="56"/>
      <c r="T3" s="56"/>
      <c r="U3" s="56"/>
      <c r="V3" s="56"/>
      <c r="W3" s="49"/>
      <c r="X3" s="49"/>
      <c r="Y3" s="47"/>
      <c r="Z3" s="47"/>
      <c r="AA3" s="56"/>
      <c r="AB3" s="56"/>
      <c r="AC3" s="58"/>
      <c r="AD3" s="62"/>
    </row>
    <row r="4" spans="1:52" x14ac:dyDescent="0.25">
      <c r="A4" s="20">
        <v>190201</v>
      </c>
      <c r="B4" t="s">
        <v>51</v>
      </c>
      <c r="C4" t="s">
        <v>52</v>
      </c>
      <c r="D4" s="4">
        <v>43556</v>
      </c>
      <c r="E4" s="4">
        <v>43585</v>
      </c>
      <c r="F4">
        <v>0</v>
      </c>
      <c r="G4">
        <v>0</v>
      </c>
      <c r="H4">
        <v>1</v>
      </c>
      <c r="I4">
        <v>1</v>
      </c>
      <c r="J4">
        <v>0</v>
      </c>
      <c r="K4">
        <v>0</v>
      </c>
      <c r="L4">
        <v>100</v>
      </c>
      <c r="M4">
        <v>0</v>
      </c>
      <c r="N4">
        <v>265</v>
      </c>
      <c r="O4">
        <v>30</v>
      </c>
      <c r="P4">
        <v>600</v>
      </c>
      <c r="Q4">
        <v>20</v>
      </c>
      <c r="R4">
        <v>2</v>
      </c>
      <c r="S4">
        <v>3</v>
      </c>
      <c r="T4">
        <v>2</v>
      </c>
      <c r="U4">
        <v>25</v>
      </c>
      <c r="V4">
        <v>25</v>
      </c>
      <c r="W4" s="20">
        <v>190202</v>
      </c>
      <c r="Y4" s="20"/>
      <c r="AA4" t="s">
        <v>22</v>
      </c>
      <c r="AB4" t="s">
        <v>27</v>
      </c>
      <c r="AC4" t="s">
        <v>41</v>
      </c>
    </row>
    <row r="5" spans="1:52" x14ac:dyDescent="0.25">
      <c r="A5" s="20">
        <v>190202</v>
      </c>
      <c r="B5" t="s">
        <v>51</v>
      </c>
      <c r="C5" t="s">
        <v>52</v>
      </c>
      <c r="D5" s="4">
        <v>43556</v>
      </c>
      <c r="E5" s="4">
        <v>43646</v>
      </c>
      <c r="F5">
        <v>0</v>
      </c>
      <c r="G5">
        <v>0</v>
      </c>
      <c r="H5">
        <v>1</v>
      </c>
      <c r="I5">
        <v>1</v>
      </c>
      <c r="J5">
        <v>1</v>
      </c>
      <c r="K5">
        <v>1</v>
      </c>
      <c r="L5">
        <v>150</v>
      </c>
      <c r="M5">
        <v>0</v>
      </c>
      <c r="N5">
        <v>300</v>
      </c>
      <c r="O5">
        <v>30</v>
      </c>
      <c r="P5">
        <v>600</v>
      </c>
      <c r="Q5">
        <v>20</v>
      </c>
      <c r="R5">
        <v>2</v>
      </c>
      <c r="S5">
        <v>3</v>
      </c>
      <c r="T5">
        <v>2</v>
      </c>
      <c r="U5">
        <v>25</v>
      </c>
      <c r="V5">
        <v>25</v>
      </c>
      <c r="W5" s="20">
        <v>190201</v>
      </c>
      <c r="Y5" s="20"/>
      <c r="AA5" t="s">
        <v>24</v>
      </c>
      <c r="AB5" t="s">
        <v>26</v>
      </c>
      <c r="AC5" t="s">
        <v>41</v>
      </c>
    </row>
    <row r="6" spans="1:52" x14ac:dyDescent="0.25">
      <c r="D6" s="4"/>
      <c r="E6" s="4"/>
      <c r="W6" s="20"/>
    </row>
    <row r="7" spans="1:52" x14ac:dyDescent="0.25">
      <c r="A7" t="s">
        <v>53</v>
      </c>
      <c r="B7" t="s">
        <v>51</v>
      </c>
      <c r="D7" s="4"/>
      <c r="E7" s="4"/>
    </row>
    <row r="8" spans="1:52" x14ac:dyDescent="0.25">
      <c r="A8" t="s">
        <v>54</v>
      </c>
      <c r="B8" t="s">
        <v>51</v>
      </c>
      <c r="D8" s="4"/>
      <c r="E8" s="4"/>
    </row>
    <row r="9" spans="1:52" x14ac:dyDescent="0.25">
      <c r="A9" t="s">
        <v>55</v>
      </c>
      <c r="B9" t="s">
        <v>51</v>
      </c>
      <c r="D9" s="4"/>
      <c r="E9" s="4"/>
    </row>
    <row r="10" spans="1:52" x14ac:dyDescent="0.25">
      <c r="A10" t="s">
        <v>56</v>
      </c>
      <c r="B10" t="s">
        <v>51</v>
      </c>
      <c r="D10" s="4"/>
      <c r="E10" s="4"/>
      <c r="T10" s="2"/>
    </row>
    <row r="11" spans="1:52" x14ac:dyDescent="0.25">
      <c r="D11" s="4"/>
      <c r="E11" s="4"/>
    </row>
    <row r="12" spans="1:52" x14ac:dyDescent="0.25">
      <c r="D12" s="4"/>
      <c r="E12" s="4"/>
    </row>
    <row r="13" spans="1:52" x14ac:dyDescent="0.25">
      <c r="D13" s="4"/>
      <c r="E13" s="4"/>
    </row>
    <row r="14" spans="1:52" x14ac:dyDescent="0.25">
      <c r="C14" s="2"/>
      <c r="D14" s="4"/>
      <c r="E14" s="4"/>
    </row>
    <row r="15" spans="1:52" x14ac:dyDescent="0.25">
      <c r="D15" s="4"/>
      <c r="E15" s="4"/>
    </row>
    <row r="16" spans="1:52" x14ac:dyDescent="0.25">
      <c r="D16" s="4"/>
      <c r="E16" s="4"/>
    </row>
    <row r="17" spans="4:5" x14ac:dyDescent="0.25">
      <c r="D17" s="4"/>
      <c r="E17" s="4"/>
    </row>
    <row r="18" spans="4:5" x14ac:dyDescent="0.25">
      <c r="D18" s="4"/>
      <c r="E18" s="4"/>
    </row>
    <row r="19" spans="4:5" x14ac:dyDescent="0.25">
      <c r="D19" s="4"/>
      <c r="E19" s="4"/>
    </row>
    <row r="20" spans="4:5" x14ac:dyDescent="0.25">
      <c r="D20" s="4"/>
      <c r="E20" s="4"/>
    </row>
    <row r="21" spans="4:5" x14ac:dyDescent="0.25">
      <c r="D21" s="4"/>
      <c r="E21" s="4"/>
    </row>
    <row r="22" spans="4:5" x14ac:dyDescent="0.25">
      <c r="D22" s="4"/>
      <c r="E22" s="4"/>
    </row>
    <row r="23" spans="4:5" x14ac:dyDescent="0.25">
      <c r="D23" s="4"/>
      <c r="E23" s="4"/>
    </row>
    <row r="24" spans="4:5" x14ac:dyDescent="0.25">
      <c r="D24" s="4"/>
      <c r="E24" s="4"/>
    </row>
    <row r="25" spans="4:5" x14ac:dyDescent="0.25">
      <c r="D25" s="4"/>
      <c r="E25" s="4"/>
    </row>
    <row r="26" spans="4:5" x14ac:dyDescent="0.25">
      <c r="D26" s="4"/>
      <c r="E26" s="4"/>
    </row>
    <row r="27" spans="4:5" x14ac:dyDescent="0.25">
      <c r="D27" s="4"/>
      <c r="E27" s="4"/>
    </row>
    <row r="28" spans="4:5" x14ac:dyDescent="0.25">
      <c r="D28" s="4"/>
      <c r="E28" s="4"/>
    </row>
    <row r="29" spans="4:5" x14ac:dyDescent="0.25">
      <c r="D29" s="4"/>
      <c r="E29" s="4"/>
    </row>
    <row r="30" spans="4:5" x14ac:dyDescent="0.25">
      <c r="D30" s="4"/>
      <c r="E30" s="4"/>
    </row>
    <row r="31" spans="4:5" x14ac:dyDescent="0.25">
      <c r="D31" s="4"/>
      <c r="E31" s="4"/>
    </row>
    <row r="32" spans="4:5" x14ac:dyDescent="0.25">
      <c r="D32" s="4"/>
      <c r="E32" s="4"/>
    </row>
    <row r="33" spans="4:5" x14ac:dyDescent="0.25">
      <c r="D33" s="4"/>
      <c r="E33" s="4"/>
    </row>
    <row r="34" spans="4:5" x14ac:dyDescent="0.25">
      <c r="D34" s="4"/>
      <c r="E34" s="4"/>
    </row>
    <row r="35" spans="4:5" x14ac:dyDescent="0.25">
      <c r="D35" s="4"/>
      <c r="E35" s="4"/>
    </row>
    <row r="36" spans="4:5" x14ac:dyDescent="0.25">
      <c r="D36" s="4"/>
      <c r="E36" s="4"/>
    </row>
    <row r="37" spans="4:5" x14ac:dyDescent="0.25">
      <c r="D37" s="4"/>
      <c r="E37" s="4"/>
    </row>
    <row r="38" spans="4:5" x14ac:dyDescent="0.25">
      <c r="D38" s="4"/>
      <c r="E38" s="4"/>
    </row>
    <row r="39" spans="4:5" x14ac:dyDescent="0.25">
      <c r="D39" s="4"/>
      <c r="E39" s="4"/>
    </row>
    <row r="40" spans="4:5" x14ac:dyDescent="0.25">
      <c r="D40" s="4"/>
      <c r="E40" s="4"/>
    </row>
    <row r="41" spans="4:5" x14ac:dyDescent="0.25">
      <c r="D41" s="4"/>
      <c r="E41" s="4"/>
    </row>
    <row r="42" spans="4:5" x14ac:dyDescent="0.25">
      <c r="D42" s="4"/>
      <c r="E42" s="4"/>
    </row>
    <row r="43" spans="4:5" x14ac:dyDescent="0.25">
      <c r="D43" s="4"/>
      <c r="E43" s="4"/>
    </row>
    <row r="44" spans="4:5" x14ac:dyDescent="0.25">
      <c r="D44" s="4"/>
      <c r="E44" s="4"/>
    </row>
    <row r="45" spans="4:5" x14ac:dyDescent="0.25">
      <c r="D45" s="4"/>
      <c r="E45" s="4"/>
    </row>
    <row r="46" spans="4:5" x14ac:dyDescent="0.25">
      <c r="D46" s="4"/>
      <c r="E46" s="4"/>
    </row>
    <row r="47" spans="4:5" x14ac:dyDescent="0.25">
      <c r="D47" s="4"/>
      <c r="E47" s="4"/>
    </row>
    <row r="48" spans="4:5" x14ac:dyDescent="0.25">
      <c r="D48" s="4"/>
      <c r="E48" s="4"/>
    </row>
    <row r="49" spans="4:5" x14ac:dyDescent="0.25">
      <c r="D49" s="4"/>
      <c r="E49" s="4"/>
    </row>
    <row r="50" spans="4:5" x14ac:dyDescent="0.25">
      <c r="D50" s="4"/>
      <c r="E50" s="4"/>
    </row>
    <row r="51" spans="4:5" x14ac:dyDescent="0.25">
      <c r="D51" s="4"/>
      <c r="E51" s="4"/>
    </row>
    <row r="52" spans="4:5" x14ac:dyDescent="0.25">
      <c r="D52" s="4"/>
      <c r="E52" s="4"/>
    </row>
    <row r="53" spans="4:5" x14ac:dyDescent="0.25">
      <c r="D53" s="4"/>
      <c r="E53" s="4"/>
    </row>
    <row r="54" spans="4:5" x14ac:dyDescent="0.25">
      <c r="D54" s="4"/>
      <c r="E54" s="4"/>
    </row>
    <row r="55" spans="4:5" x14ac:dyDescent="0.25">
      <c r="D55" s="4"/>
      <c r="E55" s="4"/>
    </row>
    <row r="56" spans="4:5" x14ac:dyDescent="0.25">
      <c r="D56" s="4"/>
      <c r="E56" s="4"/>
    </row>
    <row r="57" spans="4:5" x14ac:dyDescent="0.25">
      <c r="D57" s="4"/>
      <c r="E57" s="4"/>
    </row>
    <row r="58" spans="4:5" x14ac:dyDescent="0.25">
      <c r="D58" s="4"/>
      <c r="E58" s="4"/>
    </row>
    <row r="59" spans="4:5" x14ac:dyDescent="0.25">
      <c r="D59" s="4"/>
      <c r="E59" s="4"/>
    </row>
    <row r="60" spans="4:5" x14ac:dyDescent="0.25">
      <c r="D60" s="4"/>
      <c r="E60" s="4"/>
    </row>
    <row r="61" spans="4:5" x14ac:dyDescent="0.25">
      <c r="D61" s="4"/>
      <c r="E61" s="4"/>
    </row>
    <row r="62" spans="4:5" x14ac:dyDescent="0.25">
      <c r="D62" s="4"/>
      <c r="E62" s="4"/>
    </row>
    <row r="63" spans="4:5" x14ac:dyDescent="0.25">
      <c r="D63" s="4"/>
      <c r="E63" s="4"/>
    </row>
    <row r="64" spans="4:5" x14ac:dyDescent="0.25">
      <c r="D64" s="4"/>
      <c r="E64" s="4"/>
    </row>
    <row r="65" spans="4:5" x14ac:dyDescent="0.25">
      <c r="D65" s="4"/>
      <c r="E65" s="4"/>
    </row>
    <row r="66" spans="4:5" x14ac:dyDescent="0.25">
      <c r="D66" s="4"/>
      <c r="E66" s="4"/>
    </row>
    <row r="67" spans="4:5" x14ac:dyDescent="0.25">
      <c r="D67" s="4"/>
      <c r="E67" s="4"/>
    </row>
    <row r="68" spans="4:5" x14ac:dyDescent="0.25">
      <c r="D68" s="4"/>
      <c r="E68" s="4"/>
    </row>
    <row r="69" spans="4:5" x14ac:dyDescent="0.25">
      <c r="D69" s="4"/>
      <c r="E69" s="4"/>
    </row>
    <row r="70" spans="4:5" x14ac:dyDescent="0.25">
      <c r="D70" s="4"/>
      <c r="E70" s="4"/>
    </row>
    <row r="71" spans="4:5" x14ac:dyDescent="0.25">
      <c r="D71" s="4"/>
      <c r="E71" s="4"/>
    </row>
    <row r="72" spans="4:5" x14ac:dyDescent="0.25">
      <c r="D72" s="4"/>
      <c r="E72" s="4"/>
    </row>
    <row r="73" spans="4:5" x14ac:dyDescent="0.25">
      <c r="D73" s="4"/>
      <c r="E73" s="4"/>
    </row>
    <row r="74" spans="4:5" x14ac:dyDescent="0.25">
      <c r="D74" s="4"/>
      <c r="E74" s="4"/>
    </row>
    <row r="75" spans="4:5" x14ac:dyDescent="0.25">
      <c r="D75" s="4"/>
      <c r="E75" s="4"/>
    </row>
    <row r="76" spans="4:5" x14ac:dyDescent="0.25">
      <c r="D76" s="4"/>
      <c r="E76" s="4"/>
    </row>
    <row r="77" spans="4:5" x14ac:dyDescent="0.25">
      <c r="D77" s="4"/>
      <c r="E77" s="4"/>
    </row>
    <row r="78" spans="4:5" x14ac:dyDescent="0.25">
      <c r="D78" s="4"/>
      <c r="E78" s="4"/>
    </row>
    <row r="79" spans="4:5" x14ac:dyDescent="0.25">
      <c r="D79" s="4"/>
      <c r="E79" s="4"/>
    </row>
    <row r="80" spans="4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  <row r="96" spans="4:5" x14ac:dyDescent="0.25">
      <c r="D96" s="4"/>
      <c r="E96" s="4"/>
    </row>
    <row r="97" spans="4:5" x14ac:dyDescent="0.25">
      <c r="D97" s="4"/>
      <c r="E97" s="4"/>
    </row>
    <row r="98" spans="4:5" x14ac:dyDescent="0.25">
      <c r="D98" s="4"/>
      <c r="E98" s="4"/>
    </row>
    <row r="99" spans="4:5" x14ac:dyDescent="0.25">
      <c r="D99" s="4"/>
      <c r="E99" s="4"/>
    </row>
    <row r="100" spans="4:5" x14ac:dyDescent="0.25">
      <c r="D100" s="4"/>
      <c r="E100" s="4"/>
    </row>
    <row r="101" spans="4:5" x14ac:dyDescent="0.25">
      <c r="D101" s="4"/>
      <c r="E101" s="4"/>
    </row>
    <row r="102" spans="4:5" x14ac:dyDescent="0.25">
      <c r="D102" s="4"/>
      <c r="E102" s="4"/>
    </row>
    <row r="103" spans="4:5" x14ac:dyDescent="0.25">
      <c r="D103" s="4"/>
      <c r="E103" s="4"/>
    </row>
    <row r="104" spans="4:5" x14ac:dyDescent="0.25">
      <c r="D104" s="4"/>
      <c r="E104" s="4"/>
    </row>
    <row r="105" spans="4:5" x14ac:dyDescent="0.25">
      <c r="D105" s="4"/>
      <c r="E105" s="4"/>
    </row>
    <row r="106" spans="4:5" x14ac:dyDescent="0.25">
      <c r="D106" s="4"/>
      <c r="E106" s="4"/>
    </row>
    <row r="107" spans="4:5" x14ac:dyDescent="0.25">
      <c r="D107" s="4"/>
      <c r="E107" s="4"/>
    </row>
    <row r="108" spans="4:5" x14ac:dyDescent="0.25">
      <c r="D108" s="4"/>
      <c r="E108" s="4"/>
    </row>
    <row r="109" spans="4:5" x14ac:dyDescent="0.25">
      <c r="D109" s="4"/>
      <c r="E109" s="4"/>
    </row>
    <row r="110" spans="4:5" x14ac:dyDescent="0.25">
      <c r="D110" s="4"/>
      <c r="E110" s="4"/>
    </row>
    <row r="111" spans="4:5" x14ac:dyDescent="0.25">
      <c r="D111" s="4"/>
      <c r="E111" s="4"/>
    </row>
    <row r="112" spans="4:5" x14ac:dyDescent="0.25">
      <c r="D112" s="4"/>
      <c r="E112" s="4"/>
    </row>
    <row r="113" spans="4:5" x14ac:dyDescent="0.25">
      <c r="D113" s="4"/>
      <c r="E113" s="4"/>
    </row>
    <row r="114" spans="4:5" x14ac:dyDescent="0.25">
      <c r="D114" s="4"/>
      <c r="E114" s="4"/>
    </row>
    <row r="115" spans="4:5" x14ac:dyDescent="0.25">
      <c r="D115" s="4"/>
      <c r="E115" s="4"/>
    </row>
    <row r="116" spans="4:5" x14ac:dyDescent="0.25">
      <c r="D116" s="4"/>
      <c r="E116" s="4"/>
    </row>
    <row r="117" spans="4:5" x14ac:dyDescent="0.25">
      <c r="D117" s="4"/>
      <c r="E117" s="4"/>
    </row>
    <row r="118" spans="4:5" x14ac:dyDescent="0.25">
      <c r="D118" s="4"/>
      <c r="E118" s="4"/>
    </row>
    <row r="119" spans="4:5" x14ac:dyDescent="0.25">
      <c r="D119" s="4"/>
      <c r="E119" s="4"/>
    </row>
    <row r="120" spans="4:5" x14ac:dyDescent="0.25">
      <c r="D120" s="4"/>
      <c r="E120" s="4"/>
    </row>
    <row r="121" spans="4:5" x14ac:dyDescent="0.25">
      <c r="D121" s="4"/>
      <c r="E121" s="4"/>
    </row>
    <row r="122" spans="4:5" x14ac:dyDescent="0.25">
      <c r="D122" s="4"/>
      <c r="E122" s="4"/>
    </row>
    <row r="123" spans="4:5" x14ac:dyDescent="0.25">
      <c r="D123" s="4"/>
      <c r="E123" s="4"/>
    </row>
    <row r="124" spans="4:5" x14ac:dyDescent="0.25">
      <c r="D124" s="4"/>
      <c r="E124" s="4"/>
    </row>
    <row r="125" spans="4:5" x14ac:dyDescent="0.25">
      <c r="D125" s="4"/>
      <c r="E125" s="4"/>
    </row>
    <row r="126" spans="4:5" x14ac:dyDescent="0.25">
      <c r="D126" s="4"/>
      <c r="E126" s="4"/>
    </row>
    <row r="127" spans="4:5" x14ac:dyDescent="0.25">
      <c r="D127" s="4"/>
      <c r="E127" s="4"/>
    </row>
    <row r="128" spans="4:5" x14ac:dyDescent="0.25">
      <c r="D128" s="4"/>
      <c r="E128" s="4"/>
    </row>
    <row r="129" spans="4:5" x14ac:dyDescent="0.25">
      <c r="D129" s="4"/>
      <c r="E129" s="4"/>
    </row>
    <row r="130" spans="4:5" x14ac:dyDescent="0.25">
      <c r="D130" s="4"/>
      <c r="E130" s="4"/>
    </row>
    <row r="131" spans="4:5" x14ac:dyDescent="0.25">
      <c r="D131" s="4"/>
      <c r="E131" s="4"/>
    </row>
    <row r="132" spans="4:5" x14ac:dyDescent="0.25">
      <c r="D132" s="4"/>
      <c r="E132" s="4"/>
    </row>
    <row r="133" spans="4:5" x14ac:dyDescent="0.25">
      <c r="D133" s="4"/>
      <c r="E133" s="4"/>
    </row>
    <row r="134" spans="4:5" x14ac:dyDescent="0.25">
      <c r="D134" s="4"/>
      <c r="E134" s="4"/>
    </row>
    <row r="135" spans="4:5" x14ac:dyDescent="0.25">
      <c r="D135" s="4"/>
      <c r="E135" s="4"/>
    </row>
    <row r="136" spans="4:5" x14ac:dyDescent="0.25">
      <c r="D136" s="4"/>
      <c r="E136" s="4"/>
    </row>
    <row r="137" spans="4:5" x14ac:dyDescent="0.25">
      <c r="D137" s="4"/>
      <c r="E137" s="4"/>
    </row>
    <row r="138" spans="4:5" x14ac:dyDescent="0.25">
      <c r="D138" s="4"/>
      <c r="E138" s="4"/>
    </row>
    <row r="139" spans="4:5" x14ac:dyDescent="0.25">
      <c r="D139" s="4"/>
      <c r="E139" s="4"/>
    </row>
    <row r="140" spans="4:5" x14ac:dyDescent="0.25">
      <c r="D140" s="4"/>
      <c r="E140" s="4"/>
    </row>
    <row r="141" spans="4:5" x14ac:dyDescent="0.25">
      <c r="D141" s="4"/>
      <c r="E141" s="4"/>
    </row>
    <row r="142" spans="4:5" x14ac:dyDescent="0.25">
      <c r="D142" s="4"/>
      <c r="E142" s="4"/>
    </row>
    <row r="143" spans="4:5" x14ac:dyDescent="0.25">
      <c r="D143" s="4"/>
      <c r="E143" s="4"/>
    </row>
    <row r="144" spans="4:5" x14ac:dyDescent="0.25">
      <c r="D144" s="4"/>
      <c r="E144" s="4"/>
    </row>
    <row r="145" spans="4:5" x14ac:dyDescent="0.25">
      <c r="D145" s="4"/>
      <c r="E145" s="4"/>
    </row>
    <row r="146" spans="4:5" x14ac:dyDescent="0.25">
      <c r="D146" s="4"/>
      <c r="E146" s="4"/>
    </row>
    <row r="147" spans="4:5" x14ac:dyDescent="0.25">
      <c r="D147" s="4"/>
      <c r="E147" s="4"/>
    </row>
    <row r="148" spans="4:5" x14ac:dyDescent="0.25">
      <c r="D148" s="4"/>
      <c r="E148" s="4"/>
    </row>
    <row r="149" spans="4:5" x14ac:dyDescent="0.25">
      <c r="D149" s="4"/>
      <c r="E149" s="4"/>
    </row>
    <row r="150" spans="4:5" x14ac:dyDescent="0.25">
      <c r="D150" s="4"/>
      <c r="E150" s="4"/>
    </row>
    <row r="151" spans="4:5" x14ac:dyDescent="0.25">
      <c r="D151" s="4"/>
      <c r="E151" s="4"/>
    </row>
    <row r="152" spans="4:5" x14ac:dyDescent="0.25">
      <c r="D152" s="4"/>
      <c r="E152" s="4"/>
    </row>
    <row r="153" spans="4:5" x14ac:dyDescent="0.25">
      <c r="D153" s="4"/>
      <c r="E153" s="4"/>
    </row>
    <row r="154" spans="4:5" x14ac:dyDescent="0.25">
      <c r="D154" s="4"/>
      <c r="E154" s="4"/>
    </row>
    <row r="155" spans="4:5" x14ac:dyDescent="0.25">
      <c r="D155" s="4"/>
      <c r="E155" s="4"/>
    </row>
    <row r="156" spans="4:5" x14ac:dyDescent="0.25">
      <c r="D156" s="4"/>
    </row>
    <row r="157" spans="4:5" x14ac:dyDescent="0.25">
      <c r="D157" s="4"/>
    </row>
    <row r="158" spans="4:5" x14ac:dyDescent="0.25">
      <c r="D158" s="4"/>
    </row>
    <row r="159" spans="4:5" x14ac:dyDescent="0.25">
      <c r="D159" s="4"/>
    </row>
    <row r="160" spans="4:5" x14ac:dyDescent="0.25">
      <c r="D160" s="4"/>
    </row>
    <row r="161" spans="4:4" x14ac:dyDescent="0.25">
      <c r="D161" s="4"/>
    </row>
  </sheetData>
  <mergeCells count="23">
    <mergeCell ref="F2:K2"/>
    <mergeCell ref="A2:A3"/>
    <mergeCell ref="B2:B3"/>
    <mergeCell ref="C2:C3"/>
    <mergeCell ref="D2:D3"/>
    <mergeCell ref="E2:E3"/>
    <mergeCell ref="T2:T3"/>
    <mergeCell ref="L2:N2"/>
    <mergeCell ref="O2:O3"/>
    <mergeCell ref="P2:P3"/>
    <mergeCell ref="Q2:Q3"/>
    <mergeCell ref="R2:R3"/>
    <mergeCell ref="S2:S3"/>
    <mergeCell ref="AB2:AB3"/>
    <mergeCell ref="AC2:AC3"/>
    <mergeCell ref="AD2:AD3"/>
    <mergeCell ref="W2:W3"/>
    <mergeCell ref="U2:U3"/>
    <mergeCell ref="V2:V3"/>
    <mergeCell ref="X2:X3"/>
    <mergeCell ref="Y2:Y3"/>
    <mergeCell ref="Z2:Z3"/>
    <mergeCell ref="AA2:AA3"/>
  </mergeCells>
  <dataValidations count="2">
    <dataValidation type="list" allowBlank="1" showInputMessage="1" showErrorMessage="1" sqref="AB4:AB164">
      <formula1>IF(AA4="TO Connection", TO, DNO)</formula1>
    </dataValidation>
    <dataValidation type="list" allowBlank="1" showInputMessage="1" showErrorMessage="1" sqref="AA4:AA163">
      <formula1>Connection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'Short Drop downs'!$A$2</xm:f>
          </x14:formula1>
          <xm:sqref>D158:D161</xm:sqref>
        </x14:dataValidation>
        <x14:dataValidation type="list" allowBlank="1" showInputMessage="1" showErrorMessage="1">
          <x14:formula1>
            <xm:f>'Short Drop downs'!$D$2:$E$2</xm:f>
          </x14:formula1>
          <xm:sqref>F4:K165</xm:sqref>
        </x14:dataValidation>
        <x14:dataValidation type="list" allowBlank="1" showInputMessage="1" showErrorMessage="1">
          <x14:formula1>
            <xm:f>'Long drop downs'!$B$2:$B$4</xm:f>
          </x14:formula1>
          <xm:sqref>E4:E155</xm:sqref>
        </x14:dataValidation>
        <x14:dataValidation type="list" allowBlank="1" showInputMessage="1" showErrorMessage="1">
          <x14:formula1>
            <xm:f>'Long drop downs'!$A$2:$A$3</xm:f>
          </x14:formula1>
          <xm:sqref>D4:D157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workbookViewId="0">
      <selection activeCell="B3" sqref="B3"/>
    </sheetView>
  </sheetViews>
  <sheetFormatPr defaultRowHeight="15" x14ac:dyDescent="0.25"/>
  <cols>
    <col min="1" max="2" width="10.7109375" customWidth="1"/>
    <col min="7" max="7" width="14.140625" customWidth="1"/>
    <col min="8" max="9" width="15.85546875" customWidth="1"/>
    <col min="11" max="11" width="15.5703125" customWidth="1"/>
    <col min="12" max="12" width="11" customWidth="1"/>
    <col min="13" max="13" width="37" customWidth="1"/>
  </cols>
  <sheetData>
    <row r="1" spans="1:20" x14ac:dyDescent="0.25">
      <c r="A1" s="5" t="s">
        <v>6</v>
      </c>
      <c r="B1" s="5" t="s">
        <v>7</v>
      </c>
      <c r="C1" s="5"/>
      <c r="D1" s="5" t="s">
        <v>14</v>
      </c>
      <c r="E1" s="5" t="s">
        <v>15</v>
      </c>
      <c r="F1" s="5"/>
      <c r="G1" s="5" t="s">
        <v>20</v>
      </c>
      <c r="H1" s="5"/>
      <c r="I1" s="5" t="s">
        <v>0</v>
      </c>
      <c r="J1" s="5"/>
      <c r="K1" s="5" t="s">
        <v>20</v>
      </c>
      <c r="L1" s="5" t="s">
        <v>18</v>
      </c>
      <c r="M1" s="5" t="s">
        <v>19</v>
      </c>
      <c r="O1" s="20"/>
      <c r="P1" s="20"/>
      <c r="Q1" s="20"/>
      <c r="R1" s="20"/>
      <c r="S1" s="20"/>
      <c r="T1" s="20"/>
    </row>
    <row r="2" spans="1:20" x14ac:dyDescent="0.25">
      <c r="A2" s="4">
        <v>43586</v>
      </c>
      <c r="B2" s="4">
        <v>43616</v>
      </c>
      <c r="D2">
        <v>1</v>
      </c>
      <c r="E2">
        <v>0</v>
      </c>
      <c r="G2" t="s">
        <v>18</v>
      </c>
      <c r="I2" t="s">
        <v>21</v>
      </c>
      <c r="K2" s="6" t="s">
        <v>22</v>
      </c>
      <c r="L2" s="6" t="s">
        <v>23</v>
      </c>
      <c r="M2" s="6" t="s">
        <v>21</v>
      </c>
      <c r="O2" s="21"/>
      <c r="P2" s="21"/>
      <c r="Q2" s="21"/>
      <c r="R2" s="22"/>
      <c r="S2" s="20"/>
      <c r="T2" s="20"/>
    </row>
    <row r="3" spans="1:20" x14ac:dyDescent="0.25">
      <c r="A3" s="4">
        <v>43770</v>
      </c>
      <c r="B3" s="4">
        <v>43921</v>
      </c>
      <c r="G3" t="s">
        <v>19</v>
      </c>
      <c r="K3" s="7" t="s">
        <v>24</v>
      </c>
      <c r="L3" s="6" t="s">
        <v>25</v>
      </c>
      <c r="M3" s="7" t="s">
        <v>26</v>
      </c>
      <c r="O3" s="23"/>
      <c r="P3" s="21"/>
      <c r="Q3" s="23"/>
      <c r="R3" s="22"/>
      <c r="S3" s="20"/>
      <c r="T3" s="20"/>
    </row>
    <row r="4" spans="1:20" x14ac:dyDescent="0.25">
      <c r="B4" s="4"/>
      <c r="K4" s="7"/>
      <c r="L4" s="8" t="s">
        <v>27</v>
      </c>
      <c r="M4" s="7" t="s">
        <v>28</v>
      </c>
      <c r="O4" s="23"/>
      <c r="P4" s="21"/>
      <c r="Q4" s="23"/>
      <c r="R4" s="22"/>
      <c r="S4" s="20"/>
      <c r="T4" s="20"/>
    </row>
    <row r="5" spans="1:20" x14ac:dyDescent="0.25">
      <c r="K5" s="7"/>
      <c r="L5" s="8" t="s">
        <v>29</v>
      </c>
      <c r="M5" s="8" t="s">
        <v>30</v>
      </c>
      <c r="O5" s="23"/>
      <c r="P5" s="21"/>
      <c r="Q5" s="21"/>
      <c r="R5" s="22"/>
      <c r="S5" s="20"/>
      <c r="T5" s="20"/>
    </row>
    <row r="6" spans="1:20" x14ac:dyDescent="0.25">
      <c r="K6" s="7"/>
      <c r="L6" s="8" t="s">
        <v>31</v>
      </c>
      <c r="M6" s="8" t="s">
        <v>32</v>
      </c>
      <c r="O6" s="23"/>
      <c r="P6" s="21"/>
      <c r="Q6" s="21"/>
      <c r="R6" s="22"/>
      <c r="S6" s="20"/>
      <c r="T6" s="20"/>
    </row>
    <row r="7" spans="1:20" x14ac:dyDescent="0.25">
      <c r="K7" s="8"/>
      <c r="L7" s="8" t="s">
        <v>33</v>
      </c>
      <c r="M7" s="8" t="s">
        <v>34</v>
      </c>
      <c r="O7" s="21"/>
      <c r="P7" s="21"/>
      <c r="Q7" s="21"/>
      <c r="R7" s="22"/>
      <c r="S7" s="20"/>
      <c r="T7" s="20"/>
    </row>
    <row r="8" spans="1:20" x14ac:dyDescent="0.25">
      <c r="K8" s="8"/>
      <c r="L8" s="8" t="s">
        <v>35</v>
      </c>
      <c r="M8" s="8"/>
      <c r="O8" s="21"/>
      <c r="P8" s="21"/>
      <c r="Q8" s="21"/>
      <c r="R8" s="22"/>
      <c r="S8" s="20"/>
      <c r="T8" s="20"/>
    </row>
    <row r="9" spans="1:20" x14ac:dyDescent="0.25">
      <c r="K9" s="7"/>
      <c r="L9" s="6" t="s">
        <v>36</v>
      </c>
      <c r="M9" s="7"/>
      <c r="O9" s="23"/>
      <c r="P9" s="21"/>
      <c r="Q9" s="23"/>
      <c r="R9" s="22"/>
      <c r="S9" s="20"/>
      <c r="T9" s="20"/>
    </row>
    <row r="10" spans="1:20" x14ac:dyDescent="0.25">
      <c r="K10" s="7"/>
      <c r="L10" s="6" t="s">
        <v>37</v>
      </c>
      <c r="M10" s="7"/>
      <c r="O10" s="23"/>
      <c r="P10" s="21"/>
      <c r="Q10" s="23"/>
      <c r="R10" s="22"/>
      <c r="S10" s="20"/>
      <c r="T10" s="20"/>
    </row>
    <row r="11" spans="1:20" x14ac:dyDescent="0.25">
      <c r="K11" s="7"/>
      <c r="L11" s="6" t="s">
        <v>38</v>
      </c>
      <c r="M11" s="8"/>
      <c r="O11" s="23"/>
      <c r="P11" s="21"/>
      <c r="Q11" s="21"/>
      <c r="R11" s="22"/>
      <c r="S11" s="20"/>
      <c r="T11" s="20"/>
    </row>
    <row r="12" spans="1:20" x14ac:dyDescent="0.25">
      <c r="K12" s="7"/>
      <c r="L12" s="6" t="s">
        <v>39</v>
      </c>
      <c r="M12" s="8"/>
      <c r="O12" s="23"/>
      <c r="P12" s="21"/>
      <c r="Q12" s="21"/>
      <c r="R12" s="22"/>
      <c r="S12" s="20"/>
      <c r="T12" s="20"/>
    </row>
    <row r="13" spans="1:20" x14ac:dyDescent="0.25">
      <c r="O13" s="22"/>
      <c r="P13" s="22"/>
      <c r="Q13" s="22"/>
      <c r="R13" s="22"/>
      <c r="S13" s="20"/>
      <c r="T13" s="20"/>
    </row>
    <row r="14" spans="1:20" x14ac:dyDescent="0.25">
      <c r="O14" s="22"/>
      <c r="P14" s="22"/>
      <c r="Q14" s="22"/>
      <c r="R14" s="22"/>
      <c r="S14" s="20"/>
      <c r="T14" s="20"/>
    </row>
    <row r="15" spans="1:20" x14ac:dyDescent="0.25">
      <c r="O15" s="22"/>
      <c r="P15" s="22"/>
      <c r="Q15" s="22"/>
      <c r="R15" s="22"/>
      <c r="S15" s="20"/>
      <c r="T15" s="20"/>
    </row>
    <row r="16" spans="1:20" x14ac:dyDescent="0.25">
      <c r="O16" s="19"/>
      <c r="P16" s="19"/>
      <c r="Q16" s="19"/>
      <c r="R16" s="19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Tender Sheet</vt:lpstr>
      <vt:lpstr>Short Drop downs</vt:lpstr>
      <vt:lpstr>month ahead drops</vt:lpstr>
      <vt:lpstr>Long term</vt:lpstr>
      <vt:lpstr>Long drop downs</vt:lpstr>
      <vt:lpstr>Connection</vt:lpstr>
      <vt:lpstr>DNO</vt:lpstr>
      <vt:lpstr>'Tender Sheet'!Print_Area</vt:lpstr>
      <vt:lpstr>TO</vt:lpstr>
      <vt:lpstr>TOC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Campion</dc:creator>
  <cp:lastModifiedBy>haarith.dhorat</cp:lastModifiedBy>
  <cp:lastPrinted>2019-04-17T10:50:19Z</cp:lastPrinted>
  <dcterms:created xsi:type="dcterms:W3CDTF">2019-01-08T15:34:53Z</dcterms:created>
  <dcterms:modified xsi:type="dcterms:W3CDTF">2019-04-17T10:50:46Z</dcterms:modified>
</cp:coreProperties>
</file>