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-Tender Round 116- Received August 2019\Post Tender Report\"/>
    </mc:Choice>
  </mc:AlternateContent>
  <bookViews>
    <workbookView xWindow="0" yWindow="0" windowWidth="15360" windowHeight="751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Sheet1!$A$4:$AP$115</definedName>
    <definedName name="EFA">'[1]Drop down boxes'!$N$2:$N$7</definedName>
  </definedNames>
  <calcPr calcId="171027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5" i="1" l="1"/>
  <c r="Q115" i="1"/>
  <c r="N115" i="1"/>
  <c r="J115" i="1"/>
  <c r="T114" i="1"/>
  <c r="Q114" i="1"/>
  <c r="N114" i="1"/>
  <c r="J114" i="1"/>
  <c r="T113" i="1"/>
  <c r="Q113" i="1"/>
  <c r="N113" i="1"/>
  <c r="J113" i="1"/>
  <c r="T112" i="1"/>
  <c r="Q112" i="1"/>
  <c r="N112" i="1"/>
  <c r="J112" i="1"/>
  <c r="T111" i="1"/>
  <c r="Q111" i="1"/>
  <c r="N111" i="1"/>
  <c r="J111" i="1"/>
  <c r="T110" i="1"/>
  <c r="Q110" i="1"/>
  <c r="N110" i="1"/>
  <c r="J110" i="1"/>
  <c r="T109" i="1"/>
  <c r="Q109" i="1"/>
  <c r="N109" i="1"/>
  <c r="J109" i="1"/>
  <c r="T108" i="1"/>
  <c r="Q108" i="1"/>
  <c r="N108" i="1"/>
  <c r="J108" i="1"/>
  <c r="T107" i="1"/>
  <c r="Q107" i="1"/>
  <c r="N107" i="1"/>
  <c r="J107" i="1"/>
  <c r="T106" i="1"/>
  <c r="Q106" i="1"/>
  <c r="N106" i="1"/>
  <c r="J106" i="1"/>
  <c r="T105" i="1"/>
  <c r="Q105" i="1"/>
  <c r="N105" i="1"/>
  <c r="J105" i="1"/>
  <c r="T104" i="1"/>
  <c r="Q104" i="1"/>
  <c r="N104" i="1"/>
  <c r="J104" i="1"/>
  <c r="T103" i="1"/>
  <c r="Q103" i="1"/>
  <c r="N103" i="1"/>
  <c r="J103" i="1"/>
  <c r="T102" i="1"/>
  <c r="Q102" i="1"/>
  <c r="N102" i="1"/>
  <c r="J102" i="1"/>
  <c r="T101" i="1"/>
  <c r="Q101" i="1"/>
  <c r="N101" i="1"/>
  <c r="J101" i="1"/>
  <c r="T100" i="1"/>
  <c r="Q100" i="1"/>
  <c r="N100" i="1"/>
  <c r="J100" i="1"/>
  <c r="T99" i="1"/>
  <c r="Q99" i="1"/>
  <c r="N99" i="1"/>
  <c r="J99" i="1"/>
  <c r="T98" i="1"/>
  <c r="Q98" i="1"/>
  <c r="N98" i="1"/>
  <c r="J98" i="1"/>
  <c r="T97" i="1"/>
  <c r="Q97" i="1"/>
  <c r="N97" i="1"/>
  <c r="J97" i="1"/>
  <c r="T96" i="1"/>
  <c r="Q96" i="1"/>
  <c r="N96" i="1"/>
  <c r="J96" i="1"/>
  <c r="T95" i="1"/>
  <c r="Q95" i="1"/>
  <c r="N95" i="1"/>
  <c r="J95" i="1"/>
  <c r="T94" i="1"/>
  <c r="Q94" i="1"/>
  <c r="N94" i="1"/>
  <c r="J94" i="1"/>
  <c r="T93" i="1"/>
  <c r="Q93" i="1"/>
  <c r="N93" i="1"/>
  <c r="J93" i="1"/>
  <c r="T92" i="1"/>
  <c r="Q92" i="1"/>
  <c r="N92" i="1"/>
  <c r="J92" i="1"/>
  <c r="T91" i="1"/>
  <c r="Q91" i="1"/>
  <c r="N91" i="1"/>
  <c r="J91" i="1"/>
  <c r="T90" i="1"/>
  <c r="Q90" i="1"/>
  <c r="N90" i="1"/>
  <c r="J90" i="1"/>
  <c r="T89" i="1"/>
  <c r="Q89" i="1"/>
  <c r="N89" i="1"/>
  <c r="J89" i="1"/>
  <c r="T88" i="1"/>
  <c r="Q88" i="1"/>
  <c r="N88" i="1"/>
  <c r="J88" i="1"/>
  <c r="T87" i="1"/>
  <c r="Q87" i="1"/>
  <c r="N87" i="1"/>
  <c r="J87" i="1"/>
  <c r="T86" i="1"/>
  <c r="Q86" i="1"/>
  <c r="N86" i="1"/>
  <c r="J86" i="1"/>
  <c r="T85" i="1"/>
  <c r="Q85" i="1"/>
  <c r="N85" i="1"/>
  <c r="J85" i="1"/>
  <c r="T84" i="1"/>
  <c r="Q84" i="1"/>
  <c r="N84" i="1"/>
  <c r="J84" i="1"/>
  <c r="T83" i="1"/>
  <c r="Q83" i="1"/>
  <c r="N83" i="1"/>
  <c r="J83" i="1"/>
  <c r="T82" i="1"/>
  <c r="Q82" i="1"/>
  <c r="N82" i="1"/>
  <c r="J82" i="1"/>
  <c r="T81" i="1"/>
  <c r="Q81" i="1"/>
  <c r="N81" i="1"/>
  <c r="J81" i="1"/>
  <c r="T80" i="1"/>
  <c r="Q80" i="1"/>
  <c r="N80" i="1"/>
  <c r="J80" i="1"/>
  <c r="T79" i="1"/>
  <c r="Q79" i="1"/>
  <c r="N79" i="1"/>
  <c r="J79" i="1"/>
  <c r="T78" i="1"/>
  <c r="Q78" i="1"/>
  <c r="N78" i="1"/>
  <c r="J78" i="1"/>
  <c r="T77" i="1"/>
  <c r="Q77" i="1"/>
  <c r="N77" i="1"/>
  <c r="J77" i="1"/>
  <c r="T76" i="1"/>
  <c r="Q76" i="1"/>
  <c r="N76" i="1"/>
  <c r="J76" i="1"/>
  <c r="T75" i="1"/>
  <c r="Q75" i="1"/>
  <c r="N75" i="1"/>
  <c r="J75" i="1"/>
  <c r="T74" i="1"/>
  <c r="Q74" i="1"/>
  <c r="N74" i="1"/>
  <c r="J74" i="1"/>
  <c r="T73" i="1"/>
  <c r="Q73" i="1"/>
  <c r="N73" i="1"/>
  <c r="J73" i="1"/>
  <c r="T72" i="1"/>
  <c r="Q72" i="1"/>
  <c r="N72" i="1"/>
  <c r="J72" i="1"/>
  <c r="T71" i="1"/>
  <c r="Q71" i="1"/>
  <c r="N71" i="1"/>
  <c r="J71" i="1"/>
  <c r="T70" i="1"/>
  <c r="Q70" i="1"/>
  <c r="N70" i="1"/>
  <c r="J70" i="1"/>
  <c r="T69" i="1"/>
  <c r="Q69" i="1"/>
  <c r="N69" i="1"/>
  <c r="J69" i="1"/>
  <c r="T68" i="1"/>
  <c r="Q68" i="1"/>
  <c r="N68" i="1"/>
  <c r="J68" i="1"/>
  <c r="T67" i="1"/>
  <c r="Q67" i="1"/>
  <c r="N67" i="1"/>
  <c r="J67" i="1"/>
  <c r="T66" i="1"/>
  <c r="Q66" i="1"/>
  <c r="N66" i="1"/>
  <c r="J66" i="1"/>
  <c r="T65" i="1"/>
  <c r="Q65" i="1"/>
  <c r="N65" i="1"/>
  <c r="J65" i="1"/>
  <c r="T64" i="1"/>
  <c r="Q64" i="1"/>
  <c r="N64" i="1"/>
  <c r="J64" i="1"/>
  <c r="T63" i="1"/>
  <c r="Q63" i="1"/>
  <c r="N63" i="1"/>
  <c r="J63" i="1"/>
  <c r="T62" i="1"/>
  <c r="Q62" i="1"/>
  <c r="N62" i="1"/>
  <c r="J62" i="1"/>
  <c r="T61" i="1"/>
  <c r="Q61" i="1"/>
  <c r="N61" i="1"/>
  <c r="J61" i="1"/>
  <c r="T60" i="1"/>
  <c r="Q60" i="1"/>
  <c r="N60" i="1"/>
  <c r="J60" i="1"/>
  <c r="T59" i="1"/>
  <c r="Q59" i="1"/>
  <c r="N59" i="1"/>
  <c r="J59" i="1"/>
  <c r="T58" i="1"/>
  <c r="Q58" i="1"/>
  <c r="N58" i="1"/>
  <c r="J58" i="1"/>
  <c r="T57" i="1"/>
  <c r="Q57" i="1"/>
  <c r="N57" i="1"/>
  <c r="J57" i="1"/>
  <c r="T56" i="1"/>
  <c r="Q56" i="1"/>
  <c r="N56" i="1"/>
  <c r="J56" i="1"/>
  <c r="T55" i="1"/>
  <c r="Q55" i="1"/>
  <c r="N55" i="1"/>
  <c r="J55" i="1"/>
  <c r="T54" i="1"/>
  <c r="Q54" i="1"/>
  <c r="N54" i="1"/>
  <c r="J54" i="1"/>
  <c r="T53" i="1"/>
  <c r="Q53" i="1"/>
  <c r="N53" i="1"/>
  <c r="J53" i="1"/>
  <c r="T52" i="1"/>
  <c r="Q52" i="1"/>
  <c r="N52" i="1"/>
  <c r="J52" i="1"/>
  <c r="T51" i="1"/>
  <c r="Q51" i="1"/>
  <c r="N51" i="1"/>
  <c r="J51" i="1"/>
  <c r="T50" i="1"/>
  <c r="Q50" i="1"/>
  <c r="N50" i="1"/>
  <c r="J50" i="1"/>
  <c r="T49" i="1"/>
  <c r="Q49" i="1"/>
  <c r="N49" i="1"/>
  <c r="J49" i="1"/>
  <c r="T48" i="1"/>
  <c r="Q48" i="1"/>
  <c r="N48" i="1"/>
  <c r="J48" i="1"/>
  <c r="T47" i="1"/>
  <c r="Q47" i="1"/>
  <c r="N47" i="1"/>
  <c r="J47" i="1"/>
  <c r="T46" i="1"/>
  <c r="Q46" i="1"/>
  <c r="N46" i="1"/>
  <c r="J46" i="1"/>
  <c r="T45" i="1"/>
  <c r="Q45" i="1"/>
  <c r="N45" i="1"/>
  <c r="J45" i="1"/>
  <c r="T44" i="1"/>
  <c r="Q44" i="1"/>
  <c r="N44" i="1"/>
  <c r="J44" i="1"/>
  <c r="T43" i="1"/>
  <c r="Q43" i="1"/>
  <c r="N43" i="1"/>
  <c r="J43" i="1"/>
  <c r="T42" i="1"/>
  <c r="Q42" i="1"/>
  <c r="N42" i="1"/>
  <c r="J42" i="1"/>
  <c r="T41" i="1"/>
  <c r="Q41" i="1"/>
  <c r="N41" i="1"/>
  <c r="J41" i="1"/>
  <c r="T40" i="1"/>
  <c r="Q40" i="1"/>
  <c r="N40" i="1"/>
  <c r="J40" i="1"/>
  <c r="T39" i="1"/>
  <c r="Q39" i="1"/>
  <c r="N39" i="1"/>
  <c r="J39" i="1"/>
  <c r="T38" i="1"/>
  <c r="Q38" i="1"/>
  <c r="N38" i="1"/>
  <c r="J38" i="1"/>
  <c r="T37" i="1"/>
  <c r="Q37" i="1"/>
  <c r="N37" i="1"/>
  <c r="J37" i="1"/>
  <c r="T36" i="1"/>
  <c r="Q36" i="1"/>
  <c r="N36" i="1"/>
  <c r="J36" i="1"/>
  <c r="T35" i="1"/>
  <c r="Q35" i="1"/>
  <c r="N35" i="1"/>
  <c r="J35" i="1"/>
  <c r="T34" i="1"/>
  <c r="Q34" i="1"/>
  <c r="N34" i="1"/>
  <c r="J34" i="1"/>
  <c r="T33" i="1"/>
  <c r="Q33" i="1"/>
  <c r="N33" i="1"/>
  <c r="J33" i="1"/>
  <c r="T32" i="1"/>
  <c r="Q32" i="1"/>
  <c r="N32" i="1"/>
  <c r="J32" i="1"/>
  <c r="T31" i="1"/>
  <c r="Q31" i="1"/>
  <c r="N31" i="1"/>
  <c r="J31" i="1"/>
  <c r="T30" i="1"/>
  <c r="Q30" i="1"/>
  <c r="N30" i="1"/>
  <c r="J30" i="1"/>
  <c r="T29" i="1"/>
  <c r="Q29" i="1"/>
  <c r="N29" i="1"/>
  <c r="J29" i="1"/>
  <c r="AH28" i="1"/>
  <c r="AF28" i="1"/>
  <c r="AC28" i="1"/>
  <c r="T28" i="1"/>
  <c r="Q28" i="1"/>
  <c r="N28" i="1"/>
  <c r="J28" i="1"/>
  <c r="AH27" i="1"/>
  <c r="AF27" i="1"/>
  <c r="AC27" i="1"/>
  <c r="T27" i="1"/>
  <c r="Q27" i="1"/>
  <c r="N27" i="1"/>
  <c r="J27" i="1"/>
  <c r="AH26" i="1"/>
  <c r="AF26" i="1"/>
  <c r="AC26" i="1"/>
  <c r="T26" i="1"/>
  <c r="Q26" i="1"/>
  <c r="N26" i="1"/>
  <c r="J26" i="1"/>
  <c r="AH25" i="1"/>
  <c r="AF25" i="1"/>
  <c r="AC25" i="1"/>
  <c r="T25" i="1"/>
  <c r="Q25" i="1"/>
  <c r="N25" i="1"/>
  <c r="J25" i="1"/>
  <c r="AH24" i="1"/>
  <c r="AF24" i="1"/>
  <c r="AC24" i="1"/>
  <c r="T24" i="1"/>
  <c r="Q24" i="1"/>
  <c r="N24" i="1"/>
  <c r="J24" i="1"/>
  <c r="AH23" i="1"/>
  <c r="AF23" i="1"/>
  <c r="AC23" i="1"/>
  <c r="T23" i="1"/>
  <c r="Q23" i="1"/>
  <c r="N23" i="1"/>
  <c r="J23" i="1"/>
  <c r="AH22" i="1"/>
  <c r="AF22" i="1"/>
  <c r="AC22" i="1"/>
  <c r="T22" i="1"/>
  <c r="Q22" i="1"/>
  <c r="N22" i="1"/>
  <c r="J22" i="1"/>
  <c r="AH21" i="1"/>
  <c r="AF21" i="1"/>
  <c r="AC21" i="1"/>
  <c r="T21" i="1"/>
  <c r="Q21" i="1"/>
  <c r="N21" i="1"/>
  <c r="J21" i="1"/>
  <c r="AH20" i="1"/>
  <c r="AF20" i="1"/>
  <c r="AC20" i="1"/>
  <c r="T20" i="1"/>
  <c r="Q20" i="1"/>
  <c r="N20" i="1"/>
  <c r="J20" i="1"/>
  <c r="T19" i="1"/>
  <c r="Q19" i="1"/>
  <c r="N19" i="1"/>
  <c r="J19" i="1"/>
  <c r="T18" i="1"/>
  <c r="Q18" i="1"/>
  <c r="N18" i="1"/>
  <c r="J18" i="1"/>
  <c r="T17" i="1"/>
  <c r="Q17" i="1"/>
  <c r="N17" i="1"/>
  <c r="J17" i="1"/>
  <c r="T16" i="1"/>
  <c r="Q16" i="1"/>
  <c r="N16" i="1"/>
  <c r="J16" i="1"/>
  <c r="T15" i="1"/>
  <c r="Q15" i="1"/>
  <c r="N15" i="1"/>
  <c r="J15" i="1"/>
  <c r="T14" i="1"/>
  <c r="Q14" i="1"/>
  <c r="N14" i="1"/>
  <c r="J14" i="1"/>
  <c r="T13" i="1"/>
  <c r="Q13" i="1"/>
  <c r="N13" i="1"/>
  <c r="J13" i="1"/>
  <c r="T12" i="1"/>
  <c r="Q12" i="1"/>
  <c r="N12" i="1"/>
  <c r="J12" i="1"/>
  <c r="T11" i="1"/>
  <c r="Q11" i="1"/>
  <c r="N11" i="1"/>
  <c r="J11" i="1"/>
  <c r="T10" i="1"/>
  <c r="Q10" i="1"/>
  <c r="N10" i="1"/>
  <c r="J10" i="1"/>
  <c r="T9" i="1"/>
  <c r="Q9" i="1"/>
  <c r="N9" i="1"/>
  <c r="J9" i="1"/>
  <c r="T8" i="1"/>
  <c r="Q8" i="1"/>
  <c r="N8" i="1"/>
  <c r="J8" i="1"/>
  <c r="T7" i="1"/>
  <c r="Q7" i="1"/>
  <c r="N7" i="1"/>
  <c r="J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T6" i="1"/>
  <c r="Q6" i="1"/>
  <c r="N6" i="1"/>
  <c r="E6" i="1"/>
  <c r="A6" i="1"/>
  <c r="T5" i="1"/>
  <c r="Q5" i="1"/>
  <c r="N5" i="1"/>
  <c r="H5" i="1" l="1"/>
  <c r="I5" i="1" l="1"/>
  <c r="I6" i="1" s="1"/>
  <c r="H6" i="1"/>
  <c r="J6" i="1" s="1"/>
  <c r="J5" i="1" l="1"/>
</calcChain>
</file>

<file path=xl/comments1.xml><?xml version="1.0" encoding="utf-8"?>
<comments xmlns="http://schemas.openxmlformats.org/spreadsheetml/2006/main">
  <authors>
    <author>National Grid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<sst xmlns="http://schemas.openxmlformats.org/spreadsheetml/2006/main" count="987" uniqueCount="185">
  <si>
    <t>Tender Ref</t>
  </si>
  <si>
    <t>Status</t>
  </si>
  <si>
    <t>Rejection code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</si>
  <si>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</si>
  <si>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</si>
  <si>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</si>
  <si>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</si>
  <si>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</si>
  <si>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</si>
  <si>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</si>
  <si>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</si>
  <si>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</si>
  <si>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</si>
  <si>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</si>
  <si>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</si>
  <si>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</si>
  <si>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</si>
  <si>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</si>
  <si>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>Please indicate if this is a mutually exclusive tender 
Clearly reference what lines are included in the mutually exclusive bids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</si>
  <si>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</si>
  <si>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</si>
  <si>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</si>
  <si>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</si>
  <si>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</si>
  <si>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</si>
  <si>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</si>
  <si>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</si>
  <si>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</si>
  <si>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</si>
  <si>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</si>
  <si>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</si>
  <si>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</si>
  <si>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</si>
  <si>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</si>
  <si>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</si>
  <si>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</si>
  <si>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</si>
  <si>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</si>
  <si>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</si>
  <si>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</si>
  <si>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</si>
  <si>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</si>
  <si>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</si>
  <si>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</si>
  <si>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</si>
  <si>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</si>
  <si>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</si>
  <si>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</si>
  <si>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>Yes</t>
  </si>
  <si>
    <t xml:space="preserve">As per FFR framework agreement </t>
  </si>
  <si>
    <t>-</t>
  </si>
  <si>
    <t>DNO connection</t>
  </si>
  <si>
    <t>Gas</t>
  </si>
  <si>
    <t>No</t>
  </si>
  <si>
    <t>Arenko Desert Sensation Limited</t>
  </si>
  <si>
    <t>ARNKB-1</t>
  </si>
  <si>
    <t>Battery</t>
  </si>
  <si>
    <t>NO</t>
  </si>
  <si>
    <t>FLEXIBLE GENERATION</t>
  </si>
  <si>
    <t>CRMU-1</t>
  </si>
  <si>
    <t>Bio Fuel</t>
  </si>
  <si>
    <t xml:space="preserve">PRECISE ENERGY </t>
  </si>
  <si>
    <t>STOWA-1</t>
  </si>
  <si>
    <t xml:space="preserve"> </t>
  </si>
  <si>
    <t>VALENCE POWER</t>
  </si>
  <si>
    <t>STOWB-1</t>
  </si>
  <si>
    <t>BALANCE POWER</t>
  </si>
  <si>
    <t>IPSWA-1</t>
  </si>
  <si>
    <t>EQUIVALENCE ENERGY</t>
  </si>
  <si>
    <t>IPSWB-1</t>
  </si>
  <si>
    <t>ATTUNE ENERGY</t>
  </si>
  <si>
    <t>ERNES-1</t>
  </si>
  <si>
    <t>BESS HoldCo 3 Ltd</t>
  </si>
  <si>
    <t>DBESSA-33</t>
  </si>
  <si>
    <t>A</t>
  </si>
  <si>
    <t>DBESSC-33</t>
  </si>
  <si>
    <t>B</t>
  </si>
  <si>
    <t>DBESSF-33</t>
  </si>
  <si>
    <t>C</t>
  </si>
  <si>
    <t>BESS HoldCo 4 Ltd</t>
  </si>
  <si>
    <t>DBESSB-44</t>
  </si>
  <si>
    <t>D</t>
  </si>
  <si>
    <t>DBESSE-44</t>
  </si>
  <si>
    <t>E</t>
  </si>
  <si>
    <t>DBESSA-44</t>
  </si>
  <si>
    <t>F</t>
  </si>
  <si>
    <t>BESS HoldCo 2 Ltd</t>
  </si>
  <si>
    <t>DBESS-22</t>
  </si>
  <si>
    <t>G</t>
  </si>
  <si>
    <t>Cannot be accepted with H or I</t>
  </si>
  <si>
    <t>H</t>
  </si>
  <si>
    <t>Cannot be accepted with G</t>
  </si>
  <si>
    <t>I</t>
  </si>
  <si>
    <t>Centrica Brigg Ltd</t>
  </si>
  <si>
    <t>ROOSB-1</t>
  </si>
  <si>
    <t>Mutually exclusive with B and C</t>
  </si>
  <si>
    <t>Mutually exclusive with A</t>
  </si>
  <si>
    <t>Mutually Exclusive with Bid A</t>
  </si>
  <si>
    <t>REstore Flexpond UK Ltd</t>
  </si>
  <si>
    <t>REST-1</t>
  </si>
  <si>
    <t>Multiple Fuel Type</t>
  </si>
  <si>
    <t>n/a</t>
  </si>
  <si>
    <t>City Energy Management Services Ltd.</t>
  </si>
  <si>
    <t>CMFH-1</t>
  </si>
  <si>
    <t>DSF: Load response</t>
  </si>
  <si>
    <t>CMFH-2</t>
  </si>
  <si>
    <t>Drax Power Limited</t>
  </si>
  <si>
    <t>DRAX_01Z</t>
  </si>
  <si>
    <t>YES</t>
  </si>
  <si>
    <t>Electricity Noth West LTD</t>
  </si>
  <si>
    <t>ENWL-1</t>
  </si>
  <si>
    <t>GridBeyond Limited</t>
  </si>
  <si>
    <t>GBND-1</t>
  </si>
  <si>
    <t>ENDSR-1</t>
  </si>
  <si>
    <t>Energy Pool</t>
  </si>
  <si>
    <t>EPFFR-1</t>
  </si>
  <si>
    <t>High is limited to 30min</t>
  </si>
  <si>
    <t>First Renewable Alpha Limited</t>
  </si>
  <si>
    <t>TREGN-1</t>
  </si>
  <si>
    <t>Diesel</t>
  </si>
  <si>
    <t xml:space="preserve">as per FFR framework agreement </t>
  </si>
  <si>
    <t>Mutually exclusive to 116.046</t>
  </si>
  <si>
    <t>Mutually exclusive to 116.045</t>
  </si>
  <si>
    <t>Flexitricity Limited</t>
  </si>
  <si>
    <t>AG-EFLX01</t>
  </si>
  <si>
    <t>DSF: Storage (for export)</t>
  </si>
  <si>
    <t>AG-BFLX01</t>
  </si>
  <si>
    <t>KiWi Power Ltd</t>
  </si>
  <si>
    <t>KIWIS-1</t>
  </si>
  <si>
    <t>KIWIE-1</t>
  </si>
  <si>
    <t>Limejump Ltd</t>
  </si>
  <si>
    <t>LJDYN-6</t>
  </si>
  <si>
    <t>H only for 30 mins</t>
  </si>
  <si>
    <t>LJDYP-2</t>
  </si>
  <si>
    <t>Cannot be accepted with 116.077</t>
  </si>
  <si>
    <t>Limejump Energy Ltd</t>
  </si>
  <si>
    <t>AG-BLIM02</t>
  </si>
  <si>
    <t>LJDYN-2</t>
  </si>
  <si>
    <t>AG-ELIM02</t>
  </si>
  <si>
    <t>AG-HLIM01</t>
  </si>
  <si>
    <t>AG-FLIM01</t>
  </si>
  <si>
    <t>LJFFR-2</t>
  </si>
  <si>
    <t>DSF: Distributed generation (for export)</t>
  </si>
  <si>
    <t>LJFFR-1</t>
  </si>
  <si>
    <t>AG-GLIM01</t>
  </si>
  <si>
    <t>Cannot be accepted with 116.056 and 116.0057</t>
  </si>
  <si>
    <t>Noriker Unity</t>
  </si>
  <si>
    <t>NKPU-5</t>
  </si>
  <si>
    <t>hybrid</t>
  </si>
  <si>
    <t>yes</t>
  </si>
  <si>
    <t>npower Ltd</t>
  </si>
  <si>
    <t>NPFRD-1</t>
  </si>
  <si>
    <t>mutually exclusive of A (116.080 &amp; 116.081)</t>
  </si>
  <si>
    <t>Open Energi Limited</t>
  </si>
  <si>
    <t>OPEN-1</t>
  </si>
  <si>
    <t>OPEN-2</t>
  </si>
  <si>
    <t>DSF: Storage (onsite)</t>
  </si>
  <si>
    <t>Orsted ESS Mersey Limited</t>
  </si>
  <si>
    <t>CRSSB-1</t>
  </si>
  <si>
    <t>Peak Gen</t>
  </si>
  <si>
    <t>PGFFR-8</t>
  </si>
  <si>
    <t>Creyke Beck Storage Limited</t>
  </si>
  <si>
    <t>CREY-1</t>
  </si>
  <si>
    <t>DNO Connection</t>
  </si>
  <si>
    <t>Cannot be accepted with bid B and C</t>
  </si>
  <si>
    <t>Cannot be accepted with bid A and C</t>
  </si>
  <si>
    <t>Cannot be accepted with bid A and B</t>
  </si>
  <si>
    <t>EDF Energy Customers Limited</t>
  </si>
  <si>
    <t>EDFE-1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</si>
  <si>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</si>
  <si>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Rejected</t>
  </si>
  <si>
    <t>Indication of FFR results for tender round 116, accepted tenders will be officially notified via an issued acceptance letter.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</si>
  <si>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</si>
  <si>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</si>
  <si>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</si>
  <si>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</si>
  <si>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</si>
  <si>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</si>
  <si>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</si>
  <si>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</si>
  <si>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</si>
  <si>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</si>
  <si>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</si>
  <si>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</si>
  <si>
    <t>Accepted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</si>
</sst>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  <charset val="1"/>
    </font>
    <font>
      <i/>
      <sz val="10"/>
      <color rgb="FF000000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3">
    <xf numFmtId="0" fontId="0" fillId="0" borderId="0" xfId="0"/>
    <xf numFmtId="0" fontId="8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8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6" borderId="9" xfId="0" applyFont="1" applyFill="1" applyBorder="1" applyAlignment="1" applyProtection="1">
      <alignment horizontal="center" vertical="center" wrapText="1"/>
      <protection hidden="1"/>
    </xf>
    <xf numFmtId="164" fontId="9" fillId="7" borderId="13" xfId="0" applyNumberFormat="1" applyFont="1" applyFill="1" applyBorder="1" applyAlignment="1" applyProtection="1">
      <alignment vertical="center" wrapText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0" fontId="11" fillId="7" borderId="13" xfId="0" applyFont="1" applyFill="1" applyBorder="1" applyAlignment="1" applyProtection="1">
      <alignment horizontal="center" vertical="center" wrapText="1"/>
      <protection hidden="1"/>
    </xf>
    <xf numFmtId="14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14" fontId="12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applyFont="1" applyFill="1" applyBorder="1" applyAlignment="1" applyProtection="1">
      <alignment horizontal="center" vertical="center" wrapText="1"/>
      <protection hidden="1"/>
    </xf>
    <xf numFmtId="0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quotePrefix="1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quotePrefix="1" applyFont="1" applyFill="1" applyBorder="1" applyAlignment="1" applyProtection="1">
      <alignment horizontal="center" vertical="center" wrapText="1"/>
      <protection hidden="1"/>
    </xf>
    <xf numFmtId="164" fontId="9" fillId="7" borderId="13" xfId="0" applyNumberFormat="1" applyFont="1" applyFill="1" applyBorder="1" applyAlignment="1" applyProtection="1">
      <alignment vertical="center" wrapText="1"/>
      <protection hidden="1"/>
    </xf>
    <xf numFmtId="0" fontId="0" fillId="0" borderId="14" xfId="0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hidden="1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4" xfId="0" applyNumberFormat="1" applyFill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locked="0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1" fontId="0" fillId="0" borderId="13" xfId="0" applyNumberFormat="1" applyFill="1" applyBorder="1" applyAlignment="1" applyProtection="1">
      <alignment horizontal="center"/>
      <protection hidden="1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 hidden="1"/>
    </xf>
    <xf numFmtId="2" fontId="0" fillId="0" borderId="13" xfId="0" applyNumberForma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0" fillId="0" borderId="13" xfId="1" applyFont="1" applyBorder="1" applyAlignment="1" applyProtection="1">
      <alignment horizontal="center"/>
      <protection locked="0"/>
    </xf>
    <xf numFmtId="0" fontId="0" fillId="0" borderId="14" xfId="1" applyFont="1" applyBorder="1" applyAlignment="1" applyProtection="1">
      <alignment horizontal="center"/>
      <protection locked="0"/>
    </xf>
    <xf numFmtId="0" fontId="17" fillId="0" borderId="14" xfId="1" applyFont="1" applyBorder="1" applyAlignment="1" applyProtection="1">
      <alignment horizontal="center" vertical="center" wrapText="1"/>
      <protection hidden="1"/>
    </xf>
    <xf numFmtId="0" fontId="18" fillId="0" borderId="14" xfId="1" applyFont="1" applyBorder="1" applyAlignment="1" applyProtection="1">
      <alignment horizontal="center" vertical="center" wrapText="1"/>
      <protection locked="0"/>
    </xf>
    <xf numFmtId="1" fontId="19" fillId="0" borderId="14" xfId="1" applyNumberFormat="1" applyFont="1" applyBorder="1" applyAlignment="1" applyProtection="1">
      <alignment horizontal="center" vertical="center" wrapText="1"/>
      <protection locked="0"/>
    </xf>
    <xf numFmtId="1" fontId="0" fillId="0" borderId="14" xfId="1" applyNumberFormat="1" applyFont="1" applyBorder="1" applyAlignment="1" applyProtection="1">
      <alignment horizontal="center"/>
      <protection hidden="1"/>
    </xf>
    <xf numFmtId="165" fontId="0" fillId="0" borderId="14" xfId="1" applyNumberFormat="1" applyFont="1" applyBorder="1" applyAlignment="1" applyProtection="1">
      <alignment horizontal="center"/>
      <protection locked="0"/>
    </xf>
    <xf numFmtId="0" fontId="20" fillId="0" borderId="14" xfId="1" applyFont="1" applyBorder="1" applyAlignment="1" applyProtection="1">
      <alignment horizontal="center" vertical="center" wrapText="1"/>
      <protection locked="0"/>
    </xf>
    <xf numFmtId="0" fontId="0" fillId="0" borderId="14" xfId="1" applyFont="1" applyBorder="1" applyAlignment="1" applyProtection="1">
      <alignment horizontal="center" wrapText="1"/>
      <protection locked="0"/>
    </xf>
    <xf numFmtId="0" fontId="21" fillId="0" borderId="14" xfId="1" applyFont="1" applyBorder="1" applyAlignment="1" applyProtection="1">
      <alignment horizontal="center" vertical="center" wrapText="1"/>
      <protection locked="0"/>
    </xf>
    <xf numFmtId="0" fontId="22" fillId="0" borderId="13" xfId="0" applyFont="1" applyFill="1" applyBorder="1" applyAlignment="1" applyProtection="1">
      <alignment horizontal="center" wrapText="1"/>
      <protection locked="0"/>
    </xf>
    <xf numFmtId="1" fontId="0" fillId="0" borderId="13" xfId="1" applyNumberFormat="1" applyFont="1" applyBorder="1" applyAlignment="1" applyProtection="1">
      <alignment horizontal="center"/>
      <protection hidden="1"/>
    </xf>
    <xf numFmtId="0" fontId="21" fillId="0" borderId="13" xfId="1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22" fillId="0" borderId="14" xfId="0" applyFont="1" applyFill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26" fillId="2" borderId="13" xfId="0" applyFont="1" applyFill="1" applyBorder="1" applyAlignment="1" applyProtection="1">
      <alignment horizontal="center"/>
    </xf>
    <xf numFmtId="0" fontId="27" fillId="2" borderId="6" xfId="0" applyFont="1" applyFill="1" applyBorder="1" applyAlignment="1" applyProtection="1">
      <alignment horizontal="center"/>
    </xf>
    <xf numFmtId="0" fontId="28" fillId="0" borderId="2" xfId="0" applyFont="1" applyBorder="1" applyAlignment="1" applyProtection="1">
      <alignment horizontal="left" wrapText="1"/>
    </xf>
    <xf numFmtId="0" fontId="29" fillId="0" borderId="6" xfId="0" applyFont="1" applyBorder="1" applyAlignment="1" applyProtection="1">
      <alignment horizontal="left" wrapText="1"/>
    </xf>
    <xf numFmtId="0" fontId="0" fillId="0" borderId="1" xfId="0" applyFont="1" applyBorder="1" applyAlignment="1" applyProtection="1">
      <alignment horizontal="center"/>
    </xf>
    <xf numFmtId="0" fontId="28" fillId="0" borderId="9" xfId="0" applyFont="1" applyBorder="1" applyAlignment="1" applyProtection="1">
      <alignment horizontal="left"/>
    </xf>
    <xf numFmtId="0" fontId="29" fillId="0" borderId="15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center"/>
    </xf>
    <xf numFmtId="0" fontId="28" fillId="0" borderId="14" xfId="0" applyFont="1" applyBorder="1" applyAlignment="1" applyProtection="1">
      <alignment horizontal="left"/>
    </xf>
    <xf numFmtId="0" fontId="29" fillId="0" borderId="10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center"/>
    </xf>
    <xf numFmtId="0" fontId="28" fillId="0" borderId="9" xfId="0" applyFont="1" applyFill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Font="1" applyBorder="1" applyAlignment="1" applyProtection="1">
      <alignment horizontal="center"/>
    </xf>
    <xf numFmtId="0" fontId="2" fillId="0" borderId="14" xfId="0" applyFont="1" applyBorder="1" applyProtection="1">
      <protection hidden="1"/>
    </xf>
    <xf numFmtId="0" fontId="22" fillId="0" borderId="11" xfId="0" applyFont="1" applyFill="1" applyBorder="1" applyProtection="1">
      <protection locked="0"/>
    </xf>
    <xf numFmtId="0" fontId="22" fillId="0" borderId="12" xfId="0" applyFont="1" applyFill="1" applyBorder="1" applyProtection="1">
      <protection locked="0"/>
    </xf>
    <xf numFmtId="0" fontId="29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164" fontId="9" fillId="7" borderId="13" xfId="0" applyNumberFormat="1" applyFont="1" applyFill="1" applyBorder="1" applyAlignment="1" applyProtection="1">
      <alignment horizontal="center" vertical="center" wrapText="1"/>
    </xf>
    <xf numFmtId="164" fontId="9" fillId="7" borderId="13" xfId="0" applyNumberFormat="1" applyFont="1" applyFill="1" applyBorder="1" applyAlignment="1" applyProtection="1">
      <alignment horizontal="center" vertical="center" wrapText="1"/>
      <protection hidden="1"/>
    </xf>
    <xf numFmtId="164" fontId="0" fillId="0" borderId="13" xfId="0" applyNumberFormat="1" applyFill="1" applyBorder="1" applyAlignment="1" applyProtection="1">
      <alignment horizontal="center"/>
      <protection hidden="1"/>
    </xf>
    <xf numFmtId="164" fontId="9" fillId="7" borderId="13" xfId="0" applyNumberFormat="1" applyFont="1" applyFill="1" applyBorder="1" applyAlignment="1" applyProtection="1">
      <alignment horizontal="center" wrapText="1"/>
    </xf>
    <xf numFmtId="164" fontId="9" fillId="7" borderId="13" xfId="0" applyNumberFormat="1" applyFont="1" applyFill="1" applyBorder="1" applyAlignment="1" applyProtection="1">
      <alignment horizontal="center" wrapText="1"/>
      <protection hidden="1"/>
    </xf>
    <xf numFmtId="0" fontId="7" fillId="6" borderId="3" xfId="0" applyFont="1" applyFill="1" applyBorder="1" applyAlignment="1" applyProtection="1">
      <alignment horizontal="center"/>
      <protection hidden="1"/>
    </xf>
    <xf numFmtId="0" fontId="7" fillId="6" borderId="5" xfId="0" applyFont="1" applyFill="1" applyBorder="1" applyAlignment="1" applyProtection="1">
      <alignment horizontal="center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14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7" fillId="3" borderId="9" xfId="0" applyNumberFormat="1" applyFont="1" applyFill="1" applyBorder="1" applyAlignment="1" applyProtection="1">
      <alignment horizontal="center" vertical="center" wrapText="1"/>
      <protection hidden="1"/>
    </xf>
    <xf numFmtId="49" fontId="7" fillId="4" borderId="3" xfId="0" applyNumberFormat="1" applyFont="1" applyFill="1" applyBorder="1" applyAlignment="1" applyProtection="1">
      <alignment horizontal="center" vertical="center"/>
      <protection hidden="1"/>
    </xf>
    <xf numFmtId="49" fontId="7" fillId="4" borderId="4" xfId="0" applyNumberFormat="1" applyFont="1" applyFill="1" applyBorder="1" applyAlignment="1" applyProtection="1">
      <alignment horizontal="center" vertical="center"/>
      <protection hidden="1"/>
    </xf>
    <xf numFmtId="49" fontId="7" fillId="4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164" fontId="25" fillId="2" borderId="6" xfId="0" applyNumberFormat="1" applyFont="1" applyFill="1" applyBorder="1" applyAlignment="1" applyProtection="1">
      <alignment horizontal="center" textRotation="90"/>
    </xf>
    <xf numFmtId="164" fontId="25" fillId="2" borderId="15" xfId="0" applyNumberFormat="1" applyFont="1" applyFill="1" applyBorder="1" applyAlignment="1" applyProtection="1">
      <alignment horizontal="center" textRotation="90"/>
    </xf>
    <xf numFmtId="0" fontId="0" fillId="0" borderId="10" xfId="0" applyBorder="1" applyAlignment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26" fillId="2" borderId="1" xfId="0" applyFont="1" applyFill="1" applyBorder="1" applyAlignment="1" applyProtection="1">
      <alignment horizontal="center"/>
    </xf>
    <xf numFmtId="0" fontId="28" fillId="0" borderId="2" xfId="0" applyFont="1" applyFill="1" applyBorder="1" applyAlignment="1" applyProtection="1">
      <alignment horizontal="right" vertical="center"/>
    </xf>
    <xf numFmtId="0" fontId="28" fillId="0" borderId="9" xfId="0" applyFont="1" applyFill="1" applyBorder="1" applyAlignment="1" applyProtection="1">
      <alignment horizontal="right" vertical="center"/>
    </xf>
    <xf numFmtId="0" fontId="29" fillId="0" borderId="7" xfId="0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/>
    </xf>
    <xf numFmtId="0" fontId="29" fillId="0" borderId="8" xfId="0" applyFont="1" applyBorder="1" applyAlignment="1" applyProtection="1">
      <alignment horizontal="center" vertical="center"/>
    </xf>
    <xf numFmtId="0" fontId="29" fillId="0" borderId="11" xfId="0" applyFont="1" applyBorder="1" applyAlignment="1" applyProtection="1">
      <alignment horizontal="center" vertical="center"/>
    </xf>
    <xf numFmtId="0" fontId="29" fillId="0" borderId="12" xfId="0" applyFont="1" applyBorder="1" applyAlignment="1" applyProtection="1">
      <alignment horizontal="center" vertical="center"/>
    </xf>
    <xf numFmtId="165" fontId="15" fillId="0" borderId="11" xfId="0" applyNumberFormat="1" applyFont="1" applyBorder="1" applyAlignment="1" applyProtection="1">
      <protection hidden="1"/>
    </xf>
    <xf numFmtId="0" fontId="15" fillId="0" borderId="11" xfId="0" applyFont="1" applyBorder="1" applyAlignment="1"/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9" xfId="0" applyFont="1" applyFill="1" applyBorder="1" applyAlignment="1" applyProtection="1">
      <alignment horizontal="center" vertical="center" wrapText="1"/>
      <protection hidden="1"/>
    </xf>
    <xf numFmtId="49" fontId="8" fillId="4" borderId="3" xfId="0" applyNumberFormat="1" applyFont="1" applyFill="1" applyBorder="1" applyAlignment="1" applyProtection="1">
      <alignment horizontal="center" vertical="center"/>
      <protection hidden="1"/>
    </xf>
    <xf numFmtId="49" fontId="8" fillId="4" borderId="4" xfId="0" applyNumberFormat="1" applyFont="1" applyFill="1" applyBorder="1" applyAlignment="1" applyProtection="1">
      <alignment horizontal="center" vertical="center"/>
      <protection hidden="1"/>
    </xf>
    <xf numFmtId="49" fontId="8" fillId="4" borderId="5" xfId="0" applyNumberFormat="1" applyFont="1" applyFill="1" applyBorder="1" applyAlignment="1" applyProtection="1">
      <alignment horizontal="center" vertical="center"/>
      <protection hidden="1"/>
    </xf>
    <xf numFmtId="0" fontId="8" fillId="4" borderId="2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7" fillId="3" borderId="3" xfId="0" applyFont="1" applyFill="1" applyBorder="1" applyAlignment="1" applyProtection="1">
      <alignment horizontal="center"/>
      <protection hidden="1"/>
    </xf>
    <xf numFmtId="0" fontId="7" fillId="3" borderId="4" xfId="0" applyFont="1" applyFill="1" applyBorder="1" applyAlignment="1" applyProtection="1">
      <alignment horizontal="center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/>
      <protection hidden="1"/>
    </xf>
    <xf numFmtId="0" fontId="8" fillId="6" borderId="5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164" fontId="4" fillId="0" borderId="14" xfId="0" applyNumberFormat="1" applyFont="1" applyFill="1" applyBorder="1" applyProtection="1">
      <protection hidden="1"/>
    </xf>
    <xf numFmtId="164" fontId="0" fillId="0" borderId="14" xfId="0" applyNumberFormat="1" applyFill="1" applyBorder="1" applyAlignment="1" applyProtection="1">
      <alignment horizontal="center"/>
      <protection hidden="1"/>
    </xf>
    <xf numFmtId="14" fontId="0" fillId="0" borderId="14" xfId="0" applyNumberFormat="1" applyFill="1" applyBorder="1" applyAlignment="1" applyProtection="1">
      <alignment horizontal="center"/>
      <protection locked="0"/>
    </xf>
    <xf numFmtId="164" fontId="0" fillId="0" borderId="14" xfId="0" applyNumberFormat="1" applyFill="1" applyBorder="1" applyProtection="1">
      <protection hidden="1"/>
    </xf>
    <xf numFmtId="165" fontId="0" fillId="0" borderId="13" xfId="0" applyNumberFormat="1" applyFill="1" applyBorder="1" applyAlignment="1" applyProtection="1">
      <alignment horizontal="center"/>
      <protection hidden="1"/>
    </xf>
    <xf numFmtId="0" fontId="16" fillId="0" borderId="14" xfId="0" applyFont="1" applyFill="1" applyBorder="1" applyAlignment="1" applyProtection="1">
      <alignment horizontal="center"/>
      <protection locked="0"/>
    </xf>
    <xf numFmtId="0" fontId="16" fillId="0" borderId="13" xfId="0" applyFont="1" applyFill="1" applyBorder="1" applyAlignment="1" applyProtection="1">
      <alignment horizontal="center"/>
      <protection locked="0"/>
    </xf>
    <xf numFmtId="164" fontId="0" fillId="0" borderId="13" xfId="0" applyNumberFormat="1" applyFont="1" applyFill="1" applyBorder="1" applyAlignment="1" applyProtection="1">
      <alignment horizontal="center"/>
      <protection hidden="1"/>
    </xf>
    <xf numFmtId="1" fontId="0" fillId="0" borderId="13" xfId="0" applyNumberFormat="1" applyFont="1" applyFill="1" applyBorder="1" applyAlignment="1" applyProtection="1">
      <alignment horizontal="center"/>
      <protection hidden="1"/>
    </xf>
    <xf numFmtId="0" fontId="0" fillId="0" borderId="13" xfId="1" applyFont="1" applyFill="1" applyBorder="1" applyAlignment="1" applyProtection="1">
      <alignment horizontal="center"/>
      <protection locked="0"/>
    </xf>
    <xf numFmtId="0" fontId="0" fillId="0" borderId="14" xfId="1" applyFont="1" applyFill="1" applyBorder="1" applyAlignment="1" applyProtection="1">
      <alignment horizontal="center"/>
      <protection locked="0"/>
    </xf>
    <xf numFmtId="14" fontId="0" fillId="0" borderId="14" xfId="1" applyNumberFormat="1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 applyProtection="1">
      <alignment horizontal="center"/>
      <protection hidden="1"/>
    </xf>
    <xf numFmtId="0" fontId="4" fillId="0" borderId="0" xfId="0" applyFont="1" applyAlignment="1">
      <alignment horizontal="left"/>
    </xf>
  </cellXfs>
  <cellStyles count="2">
    <cellStyle name="Explanatory Text" xfId="1" builtinId="53"/>
    <cellStyle name="Normal" xfId="0" builtinId="0"/>
  </cellStyles>
  <dxfs count="1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post%20tender%20report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12.%20kiwi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11.%20Flexitricity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10.%20First_Renewable_Alpha_Limited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09.%20Energy%20Pool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08.%20GridBeyond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07.%20ENW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06.%20Drax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05.%20city%20energy%20mgt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04.%20Centrica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03.%20Bes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.%20EDF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02.%20Plutus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01.%20Arenko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19.%20Statera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18.%20Peakgen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17.%20Orsted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16.%20Open_Energi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15.%20Npower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14.%20Noriker_Unity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16/Automotion%20folder%202/13.%20Limejum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/>
      <sheetData sheetId="1"/>
      <sheetData sheetId="2"/>
      <sheetData sheetId="3">
        <row r="2">
          <cell r="E2">
            <v>43738</v>
          </cell>
          <cell r="N2">
            <v>2300</v>
          </cell>
        </row>
        <row r="3">
          <cell r="D3">
            <v>43709</v>
          </cell>
          <cell r="N3">
            <v>300</v>
          </cell>
        </row>
        <row r="4">
          <cell r="N4">
            <v>700</v>
          </cell>
        </row>
        <row r="5">
          <cell r="N5">
            <v>1100</v>
          </cell>
        </row>
        <row r="6">
          <cell r="N6">
            <v>1500</v>
          </cell>
        </row>
        <row r="7">
          <cell r="N7">
            <v>1900</v>
          </cell>
        </row>
      </sheetData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25"/>
  <sheetViews>
    <sheetView tabSelected="1" zoomScale="70" zoomScaleNormal="7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10" sqref="A10"/>
    </sheetView>
  </sheetViews>
  <sheetFormatPr defaultRowHeight="15" x14ac:dyDescent="0.25"/>
  <cols>
    <col min="1" max="1" width="13.28515625" style="74" customWidth="1"/>
    <col min="2" max="2" width="14.7109375" customWidth="1"/>
    <col min="3" max="3" width="15" style="74" customWidth="1"/>
    <col min="4" max="4" width="38.28515625" customWidth="1"/>
    <col min="5" max="5" width="13.140625" bestFit="1" customWidth="1"/>
    <col min="6" max="6" width="17.42578125" customWidth="1"/>
    <col min="7" max="7" width="37" bestFit="1" customWidth="1"/>
    <col min="8" max="9" width="13.7109375" customWidth="1"/>
    <col min="10" max="10" width="29.28515625" bestFit="1" customWidth="1"/>
    <col min="11" max="11" width="35.85546875" bestFit="1" customWidth="1"/>
    <col min="25" max="28" width="14.7109375" customWidth="1"/>
    <col min="29" max="35" width="9.7109375" customWidth="1"/>
    <col min="36" max="38" width="15.7109375" customWidth="1"/>
    <col min="39" max="39" width="21" customWidth="1"/>
    <col min="40" max="41" width="15.7109375" customWidth="1"/>
    <col min="42" max="42" width="21.28515625" customWidth="1"/>
  </cols>
  <sheetData>
    <row r="1" spans="1:42" ht="15" customHeight="1" x14ac:dyDescent="0.25">
      <c r="A1" s="142" t="s">
        <v>171</v>
      </c>
    </row>
    <row r="2" spans="1:42" ht="15" customHeight="1" x14ac:dyDescent="0.25">
      <c r="A2" s="125" t="s">
        <v>0</v>
      </c>
      <c r="B2" s="125" t="s">
        <v>1</v>
      </c>
      <c r="C2" s="125" t="s">
        <v>2</v>
      </c>
      <c r="D2" s="127" t="s">
        <v>3</v>
      </c>
      <c r="E2" s="82" t="s">
        <v>4</v>
      </c>
      <c r="F2" s="82" t="s">
        <v>5</v>
      </c>
      <c r="G2" s="82" t="s">
        <v>6</v>
      </c>
      <c r="H2" s="84" t="s">
        <v>7</v>
      </c>
      <c r="I2" s="84" t="s">
        <v>8</v>
      </c>
      <c r="J2" s="82" t="s">
        <v>9</v>
      </c>
      <c r="K2" s="82" t="s">
        <v>10</v>
      </c>
      <c r="L2" s="86" t="s">
        <v>11</v>
      </c>
      <c r="M2" s="87"/>
      <c r="N2" s="87"/>
      <c r="O2" s="87"/>
      <c r="P2" s="87"/>
      <c r="Q2" s="87"/>
      <c r="R2" s="87"/>
      <c r="S2" s="87"/>
      <c r="T2" s="88"/>
      <c r="U2" s="89" t="s">
        <v>12</v>
      </c>
      <c r="V2" s="90"/>
      <c r="W2" s="90"/>
      <c r="X2" s="82" t="s">
        <v>169</v>
      </c>
      <c r="Y2" s="113" t="s">
        <v>13</v>
      </c>
      <c r="Z2" s="114"/>
      <c r="AA2" s="114"/>
      <c r="AB2" s="114"/>
      <c r="AC2" s="115" t="s">
        <v>14</v>
      </c>
      <c r="AD2" s="116"/>
      <c r="AE2" s="116"/>
      <c r="AF2" s="116"/>
      <c r="AG2" s="116"/>
      <c r="AH2" s="116"/>
      <c r="AI2" s="117"/>
      <c r="AJ2" s="121" t="s">
        <v>15</v>
      </c>
      <c r="AK2" s="121" t="s">
        <v>16</v>
      </c>
      <c r="AL2" s="121" t="s">
        <v>17</v>
      </c>
      <c r="AM2" s="121" t="s">
        <v>18</v>
      </c>
      <c r="AN2" s="80" t="s">
        <v>19</v>
      </c>
      <c r="AO2" s="81"/>
      <c r="AP2" s="106" t="s">
        <v>20</v>
      </c>
    </row>
    <row r="3" spans="1:42" x14ac:dyDescent="0.25">
      <c r="A3" s="126"/>
      <c r="B3" s="126"/>
      <c r="C3" s="126"/>
      <c r="D3" s="128"/>
      <c r="E3" s="83"/>
      <c r="F3" s="83"/>
      <c r="G3" s="83"/>
      <c r="H3" s="85"/>
      <c r="I3" s="85"/>
      <c r="J3" s="83"/>
      <c r="K3" s="83"/>
      <c r="L3" s="108" t="s">
        <v>21</v>
      </c>
      <c r="M3" s="109"/>
      <c r="N3" s="110"/>
      <c r="O3" s="108" t="s">
        <v>22</v>
      </c>
      <c r="P3" s="109"/>
      <c r="Q3" s="110"/>
      <c r="R3" s="108" t="s">
        <v>23</v>
      </c>
      <c r="S3" s="109"/>
      <c r="T3" s="110"/>
      <c r="U3" s="111" t="s">
        <v>24</v>
      </c>
      <c r="V3" s="111" t="s">
        <v>25</v>
      </c>
      <c r="W3" s="111" t="s">
        <v>26</v>
      </c>
      <c r="X3" s="83"/>
      <c r="Y3" s="82" t="s">
        <v>27</v>
      </c>
      <c r="Z3" s="82" t="s">
        <v>28</v>
      </c>
      <c r="AA3" s="82" t="s">
        <v>29</v>
      </c>
      <c r="AB3" s="82" t="s">
        <v>30</v>
      </c>
      <c r="AC3" s="118"/>
      <c r="AD3" s="119"/>
      <c r="AE3" s="119"/>
      <c r="AF3" s="119"/>
      <c r="AG3" s="119"/>
      <c r="AH3" s="119"/>
      <c r="AI3" s="120"/>
      <c r="AJ3" s="122"/>
      <c r="AK3" s="122"/>
      <c r="AL3" s="122"/>
      <c r="AM3" s="122"/>
      <c r="AN3" s="123" t="s">
        <v>31</v>
      </c>
      <c r="AO3" s="124"/>
      <c r="AP3" s="107"/>
    </row>
    <row r="4" spans="1:42" ht="80.25" customHeight="1" x14ac:dyDescent="0.25">
      <c r="A4" s="126"/>
      <c r="B4" s="126"/>
      <c r="C4" s="126"/>
      <c r="D4" s="128"/>
      <c r="E4" s="83"/>
      <c r="F4" s="83"/>
      <c r="G4" s="83"/>
      <c r="H4" s="85"/>
      <c r="I4" s="85"/>
      <c r="J4" s="83"/>
      <c r="K4" s="83"/>
      <c r="L4" s="1" t="s">
        <v>32</v>
      </c>
      <c r="M4" s="2" t="s">
        <v>33</v>
      </c>
      <c r="N4" s="2" t="s">
        <v>34</v>
      </c>
      <c r="O4" s="2" t="s">
        <v>32</v>
      </c>
      <c r="P4" s="2" t="s">
        <v>33</v>
      </c>
      <c r="Q4" s="2" t="s">
        <v>34</v>
      </c>
      <c r="R4" s="2" t="s">
        <v>32</v>
      </c>
      <c r="S4" s="2" t="s">
        <v>33</v>
      </c>
      <c r="T4" s="2" t="s">
        <v>34</v>
      </c>
      <c r="U4" s="112"/>
      <c r="V4" s="112"/>
      <c r="W4" s="112"/>
      <c r="X4" s="83"/>
      <c r="Y4" s="83"/>
      <c r="Z4" s="83"/>
      <c r="AA4" s="83"/>
      <c r="AB4" s="83"/>
      <c r="AC4" s="3" t="s">
        <v>35</v>
      </c>
      <c r="AD4" s="3" t="s">
        <v>36</v>
      </c>
      <c r="AE4" s="3" t="s">
        <v>37</v>
      </c>
      <c r="AF4" s="3" t="s">
        <v>38</v>
      </c>
      <c r="AG4" s="3" t="s">
        <v>39</v>
      </c>
      <c r="AH4" s="3" t="s">
        <v>40</v>
      </c>
      <c r="AI4" s="3" t="s">
        <v>41</v>
      </c>
      <c r="AJ4" s="122"/>
      <c r="AK4" s="122"/>
      <c r="AL4" s="122"/>
      <c r="AM4" s="122"/>
      <c r="AN4" s="4" t="s">
        <v>42</v>
      </c>
      <c r="AO4" s="4" t="s">
        <v>43</v>
      </c>
      <c r="AP4" s="107"/>
    </row>
    <row r="5" spans="1:42" ht="26.1" customHeight="1" x14ac:dyDescent="0.25">
      <c r="A5" s="78">
        <v>116</v>
      </c>
      <c r="B5" s="5"/>
      <c r="C5" s="75"/>
      <c r="D5" s="6" t="s">
        <v>44</v>
      </c>
      <c r="E5" s="7" t="s">
        <v>45</v>
      </c>
      <c r="F5" s="7" t="s">
        <v>46</v>
      </c>
      <c r="G5" s="7" t="s">
        <v>47</v>
      </c>
      <c r="H5" s="9">
        <f>'[1]Drop down boxes'!D3</f>
        <v>43709</v>
      </c>
      <c r="I5" s="9">
        <f>'[1]Drop down boxes'!E2</f>
        <v>43738</v>
      </c>
      <c r="J5" s="7" t="str">
        <f>IFERROR(TEXT(H5,"DD.MM.YY")&amp;" - "&amp;TEXT(I5,"DD.MM.YY")&amp;" ("&amp;DATEDIF(H5,I5+1,"m")&amp;" months)","Tender End Date is Before Start Date")</f>
        <v>01.09.19 - 30.09.19 (1 months)</v>
      </c>
      <c r="K5" s="10" t="s">
        <v>49</v>
      </c>
      <c r="L5" s="11">
        <v>2300</v>
      </c>
      <c r="M5" s="12">
        <v>700</v>
      </c>
      <c r="N5" s="10">
        <f>IF(L5&gt;M5, (2400-L5+M5)/100, IF(AND(L5="",M5="",L5=M5), "", IF(L5=M5,24,(M5-L5)/100)))</f>
        <v>8</v>
      </c>
      <c r="O5" s="11">
        <v>2300</v>
      </c>
      <c r="P5" s="12">
        <v>700</v>
      </c>
      <c r="Q5" s="10">
        <f>IF(O5&gt;P5, (2400-O5+P5)/100, IF(AND(O5="",P5="",O5=P5), "", IF(O5=P5,24,(P5-O5)/100)))</f>
        <v>8</v>
      </c>
      <c r="R5" s="11">
        <v>2300</v>
      </c>
      <c r="S5" s="12">
        <v>700</v>
      </c>
      <c r="T5" s="10">
        <f>IF(R5&gt;S5, (2400-R5+S5)/100, IF(AND(R5="",S5="",R5=S5), "", IF(R5=S5,24,(S5-R5)/100)))</f>
        <v>8</v>
      </c>
      <c r="U5" s="13">
        <v>100</v>
      </c>
      <c r="V5" s="14">
        <v>600</v>
      </c>
      <c r="W5" s="10" t="s">
        <v>50</v>
      </c>
      <c r="X5" s="10" t="s">
        <v>50</v>
      </c>
      <c r="Y5" s="10" t="s">
        <v>50</v>
      </c>
      <c r="Z5" s="10" t="s">
        <v>50</v>
      </c>
      <c r="AA5" s="10" t="s">
        <v>50</v>
      </c>
      <c r="AB5" s="10" t="s">
        <v>50</v>
      </c>
      <c r="AC5" s="10" t="s">
        <v>50</v>
      </c>
      <c r="AD5" s="10" t="s">
        <v>50</v>
      </c>
      <c r="AE5" s="10" t="s">
        <v>50</v>
      </c>
      <c r="AF5" s="10" t="s">
        <v>50</v>
      </c>
      <c r="AG5" s="10" t="s">
        <v>50</v>
      </c>
      <c r="AH5" s="10" t="s">
        <v>50</v>
      </c>
      <c r="AI5" s="10" t="s">
        <v>50</v>
      </c>
      <c r="AJ5" s="10" t="s">
        <v>50</v>
      </c>
      <c r="AK5" s="10" t="s">
        <v>50</v>
      </c>
      <c r="AL5" s="10"/>
      <c r="AM5" s="10"/>
      <c r="AN5" s="10" t="s">
        <v>50</v>
      </c>
      <c r="AO5" s="10" t="s">
        <v>50</v>
      </c>
      <c r="AP5" s="10" t="s">
        <v>50</v>
      </c>
    </row>
    <row r="6" spans="1:42" ht="26.1" customHeight="1" x14ac:dyDescent="0.25">
      <c r="A6" s="79">
        <f>A5</f>
        <v>116</v>
      </c>
      <c r="B6" s="15"/>
      <c r="C6" s="76"/>
      <c r="D6" s="6" t="s">
        <v>44</v>
      </c>
      <c r="E6" s="7" t="str">
        <f>E5</f>
        <v>Ex-FFR-1</v>
      </c>
      <c r="F6" s="7" t="s">
        <v>51</v>
      </c>
      <c r="G6" s="7" t="s">
        <v>52</v>
      </c>
      <c r="H6" s="8">
        <f>H5</f>
        <v>43709</v>
      </c>
      <c r="I6" s="8">
        <f>I5</f>
        <v>43738</v>
      </c>
      <c r="J6" s="7" t="str">
        <f t="shared" ref="J6:J69" si="0">IFERROR(TEXT(H6,"DD.MM.YY")&amp;" - "&amp;TEXT(I6,"DD.MM.YY")&amp;" ("&amp;DATEDIF(H6,I6+1,"m")&amp;" months)","Tender End Date is Before Start Date")</f>
        <v>01.09.19 - 30.09.19 (1 months)</v>
      </c>
      <c r="K6" s="10" t="s">
        <v>49</v>
      </c>
      <c r="L6" s="12">
        <v>700</v>
      </c>
      <c r="M6" s="11">
        <v>2300</v>
      </c>
      <c r="N6" s="10">
        <f>IF(L6&gt;M6, (2400-L6+M6)/100, IF(AND(L6="",M6="",L6=M6), "", IF(L6=M6,24,(M6-L6)/100)))</f>
        <v>16</v>
      </c>
      <c r="O6" s="12">
        <v>700</v>
      </c>
      <c r="P6" s="11">
        <v>2300</v>
      </c>
      <c r="Q6" s="10">
        <f>IF(O6&gt;P6, (2400-O6+P6)/100, IF(AND(O6="",P6="",O6=P6), "", IF(O6=P6,24,(P6-O6)/100)))</f>
        <v>16</v>
      </c>
      <c r="R6" s="12">
        <v>700</v>
      </c>
      <c r="S6" s="11">
        <v>2300</v>
      </c>
      <c r="T6" s="10">
        <f>IF(R6&gt;S6, (2400-R6+S6)/100, IF(AND(R6="",S6="",R6=S6), "", IF(R6=S6,24,(S6-R6)/100)))</f>
        <v>16</v>
      </c>
      <c r="U6" s="13">
        <v>600</v>
      </c>
      <c r="V6" s="14">
        <v>100</v>
      </c>
      <c r="W6" s="10" t="s">
        <v>50</v>
      </c>
      <c r="X6" s="10" t="s">
        <v>50</v>
      </c>
      <c r="Y6" s="10" t="s">
        <v>50</v>
      </c>
      <c r="Z6" s="10" t="s">
        <v>50</v>
      </c>
      <c r="AA6" s="10" t="s">
        <v>50</v>
      </c>
      <c r="AB6" s="10" t="s">
        <v>50</v>
      </c>
      <c r="AC6" s="10" t="s">
        <v>50</v>
      </c>
      <c r="AD6" s="10" t="s">
        <v>50</v>
      </c>
      <c r="AE6" s="10" t="s">
        <v>50</v>
      </c>
      <c r="AF6" s="10" t="s">
        <v>50</v>
      </c>
      <c r="AG6" s="10" t="s">
        <v>50</v>
      </c>
      <c r="AH6" s="10" t="s">
        <v>50</v>
      </c>
      <c r="AI6" s="10" t="s">
        <v>50</v>
      </c>
      <c r="AJ6" s="10" t="s">
        <v>50</v>
      </c>
      <c r="AK6" s="10" t="s">
        <v>50</v>
      </c>
      <c r="AL6" s="10"/>
      <c r="AM6" s="10"/>
      <c r="AN6" s="10" t="s">
        <v>50</v>
      </c>
      <c r="AO6" s="10" t="s">
        <v>50</v>
      </c>
      <c r="AP6" s="10" t="s">
        <v>50</v>
      </c>
    </row>
    <row r="7" spans="1:42" ht="26.1" customHeight="1" x14ac:dyDescent="0.25">
      <c r="A7" s="77">
        <f>A5+0.001</f>
        <v>116.001</v>
      </c>
      <c r="B7" s="129" t="s">
        <v>184</v>
      </c>
      <c r="C7" s="130" t="s">
        <v>101</v>
      </c>
      <c r="D7" s="17" t="s">
        <v>54</v>
      </c>
      <c r="E7" s="17" t="s">
        <v>55</v>
      </c>
      <c r="F7" s="17" t="s">
        <v>51</v>
      </c>
      <c r="G7" s="17" t="s">
        <v>56</v>
      </c>
      <c r="H7" s="131">
        <v>43708</v>
      </c>
      <c r="I7" s="131">
        <v>43738</v>
      </c>
      <c r="J7" s="18" t="str">
        <f t="shared" si="0"/>
        <v>31.08.19 - 30.09.19 (1 months)</v>
      </c>
      <c r="K7" s="19" t="s">
        <v>49</v>
      </c>
      <c r="L7" s="20">
        <v>2300</v>
      </c>
      <c r="M7" s="20">
        <v>2300</v>
      </c>
      <c r="N7" s="21">
        <f>IF(L7&gt;M7, (2400-L7+M7)/100, IF(AND(L7="",M7="",L7=M7), "", IF(L7=M7,24,(M7-L7)/100)))</f>
        <v>24</v>
      </c>
      <c r="O7" s="20">
        <v>2300</v>
      </c>
      <c r="P7" s="20">
        <v>2300</v>
      </c>
      <c r="Q7" s="21">
        <f>IF(O7&gt;P7, (2400-O7+P7)/100, IF(AND(O7="",P7="",O7=P7), "", IF(O7=P7,24,(P7-O7)/100)))</f>
        <v>24</v>
      </c>
      <c r="R7" s="20">
        <v>2300</v>
      </c>
      <c r="S7" s="20">
        <v>2300</v>
      </c>
      <c r="T7" s="21">
        <f>IF(R7&gt;S7, (2400-R7+S7)/100, IF(AND(R7="",S7="",R7=S7), "", IF(R7=S7,24,(S7-R7)/100)))</f>
        <v>24</v>
      </c>
      <c r="U7" s="16">
        <v>174.96</v>
      </c>
      <c r="V7" s="16">
        <v>0</v>
      </c>
      <c r="W7" s="22">
        <v>0</v>
      </c>
      <c r="X7" s="23" t="s">
        <v>57</v>
      </c>
      <c r="Y7" s="16"/>
      <c r="Z7" s="16"/>
      <c r="AA7" s="16"/>
      <c r="AB7" s="16"/>
      <c r="AC7" s="16">
        <v>14.4</v>
      </c>
      <c r="AD7" s="16">
        <v>36</v>
      </c>
      <c r="AE7" s="16">
        <v>36</v>
      </c>
      <c r="AF7" s="16">
        <v>14.4</v>
      </c>
      <c r="AG7" s="16">
        <v>36</v>
      </c>
      <c r="AH7" s="16">
        <v>14.4</v>
      </c>
      <c r="AI7" s="16">
        <v>36</v>
      </c>
      <c r="AJ7" s="24"/>
      <c r="AK7" s="24"/>
      <c r="AL7" s="25"/>
      <c r="AM7" s="24"/>
      <c r="AN7" s="16"/>
      <c r="AO7" s="16"/>
      <c r="AP7" s="24"/>
    </row>
    <row r="8" spans="1:42" ht="26.1" customHeight="1" x14ac:dyDescent="0.25">
      <c r="A8" s="77">
        <f t="shared" ref="A8:A71" si="1">A7+0.001</f>
        <v>116.00200000000001</v>
      </c>
      <c r="B8" s="132" t="s">
        <v>170</v>
      </c>
      <c r="C8" s="133">
        <v>1.2</v>
      </c>
      <c r="D8" s="27" t="s">
        <v>58</v>
      </c>
      <c r="E8" s="27" t="s">
        <v>59</v>
      </c>
      <c r="F8" s="27" t="s">
        <v>51</v>
      </c>
      <c r="G8" s="27" t="s">
        <v>60</v>
      </c>
      <c r="H8" s="131">
        <v>43709</v>
      </c>
      <c r="I8" s="131">
        <v>43738</v>
      </c>
      <c r="J8" s="18" t="str">
        <f t="shared" si="0"/>
        <v>01.09.19 - 30.09.19 (1 months)</v>
      </c>
      <c r="K8" s="19" t="s">
        <v>49</v>
      </c>
      <c r="L8" s="20">
        <v>700</v>
      </c>
      <c r="M8" s="20">
        <v>1500</v>
      </c>
      <c r="N8" s="21">
        <f>IF(L8&gt;M8, (2400-L8+M8)/100, IF(AND(L8="",M8="",L8=M8), "", IF(L8=M8,24,(M8-L8)/100)))</f>
        <v>8</v>
      </c>
      <c r="O8" s="20">
        <v>700</v>
      </c>
      <c r="P8" s="20">
        <v>1500</v>
      </c>
      <c r="Q8" s="21">
        <f>IF(O8&gt;P8, (2400-O8+P8)/100, IF(AND(O8="",P8="",O8=P8), "", IF(O8=P8,24,(P8-O8)/100)))</f>
        <v>8</v>
      </c>
      <c r="R8" s="20">
        <v>700</v>
      </c>
      <c r="S8" s="20">
        <v>1500</v>
      </c>
      <c r="T8" s="21">
        <f>IF(R8&gt;S8, (2400-R8+S8)/100, IF(AND(R8="",S8="",R8=S8), "", IF(R8=S8,24,(S8-R8)/100)))</f>
        <v>8</v>
      </c>
      <c r="U8" s="16">
        <v>70</v>
      </c>
      <c r="V8" s="16">
        <v>0</v>
      </c>
      <c r="W8" s="22">
        <v>0</v>
      </c>
      <c r="X8" s="23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24"/>
      <c r="AK8" s="24"/>
      <c r="AL8" s="25"/>
      <c r="AM8" s="24"/>
      <c r="AN8" s="16"/>
      <c r="AO8" s="16">
        <v>20</v>
      </c>
      <c r="AP8" s="24"/>
    </row>
    <row r="9" spans="1:42" ht="26.1" customHeight="1" x14ac:dyDescent="0.25">
      <c r="A9" s="77">
        <f t="shared" si="1"/>
        <v>116.00300000000001</v>
      </c>
      <c r="B9" s="132" t="s">
        <v>170</v>
      </c>
      <c r="C9" s="133">
        <v>1.2</v>
      </c>
      <c r="D9" s="27" t="s">
        <v>61</v>
      </c>
      <c r="E9" s="27" t="s">
        <v>62</v>
      </c>
      <c r="F9" s="27" t="s">
        <v>51</v>
      </c>
      <c r="G9" s="27" t="s">
        <v>60</v>
      </c>
      <c r="H9" s="131">
        <v>43709</v>
      </c>
      <c r="I9" s="131">
        <v>43738</v>
      </c>
      <c r="J9" s="18" t="str">
        <f t="shared" si="0"/>
        <v>01.09.19 - 30.09.19 (1 months)</v>
      </c>
      <c r="K9" s="19" t="s">
        <v>49</v>
      </c>
      <c r="L9" s="20">
        <v>700</v>
      </c>
      <c r="M9" s="20">
        <v>1500</v>
      </c>
      <c r="N9" s="21">
        <f t="shared" ref="N9:N19" si="2">IF(L9&gt;M9, (2400-L9+M9)/100, IF(AND(L9="",M9="",L9=M9), "", IF(L9=M9,24,(M9-L9)/100)))</f>
        <v>8</v>
      </c>
      <c r="O9" s="20">
        <v>700</v>
      </c>
      <c r="P9" s="20">
        <v>1500</v>
      </c>
      <c r="Q9" s="21">
        <f t="shared" ref="Q9:Q19" si="3">IF(O9&gt;P9, (2400-O9+P9)/100, IF(AND(O9="",P9="",O9=P9), "", IF(O9=P9,24,(P9-O9)/100)))</f>
        <v>8</v>
      </c>
      <c r="R9" s="20">
        <v>700</v>
      </c>
      <c r="S9" s="20">
        <v>1500</v>
      </c>
      <c r="T9" s="28">
        <f t="shared" ref="T9:T19" si="4">IF(R9&gt;S9, (2400-R9+S9)/100, IF(AND(R9="",S9="",R9=S9), "", IF(R9=S9,24,(S9-R9)/100)))</f>
        <v>8</v>
      </c>
      <c r="U9" s="16">
        <v>70</v>
      </c>
      <c r="V9" s="16">
        <v>0</v>
      </c>
      <c r="W9" s="22">
        <v>0</v>
      </c>
      <c r="X9" s="23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24"/>
      <c r="AK9" s="24"/>
      <c r="AL9" s="29"/>
      <c r="AM9" s="24" t="s">
        <v>63</v>
      </c>
      <c r="AN9" s="26"/>
      <c r="AO9" s="26">
        <v>20</v>
      </c>
      <c r="AP9" s="30"/>
    </row>
    <row r="10" spans="1:42" ht="26.1" customHeight="1" x14ac:dyDescent="0.25">
      <c r="A10" s="77">
        <f t="shared" si="1"/>
        <v>116.00400000000002</v>
      </c>
      <c r="B10" s="132" t="s">
        <v>170</v>
      </c>
      <c r="C10" s="133">
        <v>1.2</v>
      </c>
      <c r="D10" s="27" t="s">
        <v>64</v>
      </c>
      <c r="E10" s="27" t="s">
        <v>65</v>
      </c>
      <c r="F10" s="27" t="s">
        <v>51</v>
      </c>
      <c r="G10" s="27" t="s">
        <v>60</v>
      </c>
      <c r="H10" s="131">
        <v>43709</v>
      </c>
      <c r="I10" s="131">
        <v>43738</v>
      </c>
      <c r="J10" s="18" t="str">
        <f t="shared" si="0"/>
        <v>01.09.19 - 30.09.19 (1 months)</v>
      </c>
      <c r="K10" s="19" t="s">
        <v>49</v>
      </c>
      <c r="L10" s="20">
        <v>700</v>
      </c>
      <c r="M10" s="20">
        <v>1500</v>
      </c>
      <c r="N10" s="21">
        <f t="shared" si="2"/>
        <v>8</v>
      </c>
      <c r="O10" s="20">
        <v>700</v>
      </c>
      <c r="P10" s="20">
        <v>1500</v>
      </c>
      <c r="Q10" s="21">
        <f t="shared" si="3"/>
        <v>8</v>
      </c>
      <c r="R10" s="20">
        <v>700</v>
      </c>
      <c r="S10" s="20">
        <v>1500</v>
      </c>
      <c r="T10" s="28">
        <f t="shared" si="4"/>
        <v>8</v>
      </c>
      <c r="U10" s="16">
        <v>70</v>
      </c>
      <c r="V10" s="16">
        <v>0</v>
      </c>
      <c r="W10" s="22">
        <v>0</v>
      </c>
      <c r="X10" s="23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24"/>
      <c r="AK10" s="24"/>
      <c r="AL10" s="29"/>
      <c r="AM10" s="24"/>
      <c r="AN10" s="26"/>
      <c r="AO10" s="16">
        <v>20</v>
      </c>
      <c r="AP10" s="30"/>
    </row>
    <row r="11" spans="1:42" ht="26.1" customHeight="1" x14ac:dyDescent="0.25">
      <c r="A11" s="77">
        <f t="shared" si="1"/>
        <v>116.00500000000002</v>
      </c>
      <c r="B11" s="132" t="s">
        <v>170</v>
      </c>
      <c r="C11" s="133">
        <v>1.2</v>
      </c>
      <c r="D11" s="27" t="s">
        <v>66</v>
      </c>
      <c r="E11" s="27" t="s">
        <v>67</v>
      </c>
      <c r="F11" s="27" t="s">
        <v>51</v>
      </c>
      <c r="G11" s="27" t="s">
        <v>60</v>
      </c>
      <c r="H11" s="131">
        <v>43709</v>
      </c>
      <c r="I11" s="131">
        <v>43738</v>
      </c>
      <c r="J11" s="18" t="str">
        <f t="shared" si="0"/>
        <v>01.09.19 - 30.09.19 (1 months)</v>
      </c>
      <c r="K11" s="19" t="s">
        <v>49</v>
      </c>
      <c r="L11" s="20">
        <v>700</v>
      </c>
      <c r="M11" s="20">
        <v>1500</v>
      </c>
      <c r="N11" s="21">
        <f t="shared" si="2"/>
        <v>8</v>
      </c>
      <c r="O11" s="20">
        <v>700</v>
      </c>
      <c r="P11" s="20">
        <v>1500</v>
      </c>
      <c r="Q11" s="21">
        <f t="shared" si="3"/>
        <v>8</v>
      </c>
      <c r="R11" s="20">
        <v>700</v>
      </c>
      <c r="S11" s="20">
        <v>1500</v>
      </c>
      <c r="T11" s="28">
        <f t="shared" si="4"/>
        <v>8</v>
      </c>
      <c r="U11" s="16">
        <v>70</v>
      </c>
      <c r="V11" s="16">
        <v>0</v>
      </c>
      <c r="W11" s="22">
        <v>0</v>
      </c>
      <c r="X11" s="23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24"/>
      <c r="AK11" s="24"/>
      <c r="AL11" s="29"/>
      <c r="AM11" s="24"/>
      <c r="AN11" s="26"/>
      <c r="AO11" s="26">
        <v>20</v>
      </c>
      <c r="AP11" s="30"/>
    </row>
    <row r="12" spans="1:42" ht="26.1" customHeight="1" x14ac:dyDescent="0.25">
      <c r="A12" s="77">
        <f t="shared" si="1"/>
        <v>116.00600000000003</v>
      </c>
      <c r="B12" s="132" t="s">
        <v>170</v>
      </c>
      <c r="C12" s="133">
        <v>1.2</v>
      </c>
      <c r="D12" s="27" t="s">
        <v>68</v>
      </c>
      <c r="E12" s="27" t="s">
        <v>69</v>
      </c>
      <c r="F12" s="27" t="s">
        <v>51</v>
      </c>
      <c r="G12" s="27" t="s">
        <v>60</v>
      </c>
      <c r="H12" s="131">
        <v>43709</v>
      </c>
      <c r="I12" s="131">
        <v>43738</v>
      </c>
      <c r="J12" s="18" t="str">
        <f t="shared" si="0"/>
        <v>01.09.19 - 30.09.19 (1 months)</v>
      </c>
      <c r="K12" s="19" t="s">
        <v>49</v>
      </c>
      <c r="L12" s="20">
        <v>700</v>
      </c>
      <c r="M12" s="20">
        <v>1500</v>
      </c>
      <c r="N12" s="21">
        <f t="shared" si="2"/>
        <v>8</v>
      </c>
      <c r="O12" s="20">
        <v>700</v>
      </c>
      <c r="P12" s="20">
        <v>1500</v>
      </c>
      <c r="Q12" s="21">
        <f t="shared" si="3"/>
        <v>8</v>
      </c>
      <c r="R12" s="20">
        <v>700</v>
      </c>
      <c r="S12" s="20">
        <v>1500</v>
      </c>
      <c r="T12" s="28">
        <f t="shared" si="4"/>
        <v>8</v>
      </c>
      <c r="U12" s="26">
        <v>70</v>
      </c>
      <c r="V12" s="16">
        <v>0</v>
      </c>
      <c r="W12" s="22">
        <v>0</v>
      </c>
      <c r="X12" s="31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30"/>
      <c r="AK12" s="30"/>
      <c r="AL12" s="29"/>
      <c r="AM12" s="24"/>
      <c r="AN12" s="26"/>
      <c r="AO12" s="16">
        <v>20</v>
      </c>
      <c r="AP12" s="30"/>
    </row>
    <row r="13" spans="1:42" ht="26.1" customHeight="1" x14ac:dyDescent="0.25">
      <c r="A13" s="77">
        <f t="shared" si="1"/>
        <v>116.00700000000003</v>
      </c>
      <c r="B13" s="129" t="s">
        <v>184</v>
      </c>
      <c r="C13" s="130" t="s">
        <v>101</v>
      </c>
      <c r="D13" s="17" t="s">
        <v>70</v>
      </c>
      <c r="E13" s="17" t="s">
        <v>71</v>
      </c>
      <c r="F13" s="17" t="s">
        <v>51</v>
      </c>
      <c r="G13" s="17" t="s">
        <v>60</v>
      </c>
      <c r="H13" s="131">
        <v>43709</v>
      </c>
      <c r="I13" s="131">
        <v>43738</v>
      </c>
      <c r="J13" s="18" t="str">
        <f t="shared" si="0"/>
        <v>01.09.19 - 30.09.19 (1 months)</v>
      </c>
      <c r="K13" s="19" t="s">
        <v>49</v>
      </c>
      <c r="L13" s="20">
        <v>700</v>
      </c>
      <c r="M13" s="20">
        <v>1500</v>
      </c>
      <c r="N13" s="21">
        <f t="shared" si="2"/>
        <v>8</v>
      </c>
      <c r="O13" s="20">
        <v>700</v>
      </c>
      <c r="P13" s="20">
        <v>1500</v>
      </c>
      <c r="Q13" s="21">
        <f t="shared" si="3"/>
        <v>8</v>
      </c>
      <c r="R13" s="20">
        <v>700</v>
      </c>
      <c r="S13" s="20">
        <v>1500</v>
      </c>
      <c r="T13" s="28">
        <f t="shared" si="4"/>
        <v>8</v>
      </c>
      <c r="U13" s="16">
        <v>70</v>
      </c>
      <c r="V13" s="16">
        <v>0</v>
      </c>
      <c r="W13" s="22">
        <v>0</v>
      </c>
      <c r="X13" s="31"/>
      <c r="Y13" s="26"/>
      <c r="Z13" s="26"/>
      <c r="AA13" s="26"/>
      <c r="AB13" s="26"/>
      <c r="AC13" s="16"/>
      <c r="AD13" s="16"/>
      <c r="AE13" s="16"/>
      <c r="AF13" s="16"/>
      <c r="AG13" s="16"/>
      <c r="AH13" s="16"/>
      <c r="AI13" s="16"/>
      <c r="AJ13" s="24"/>
      <c r="AK13" s="24"/>
      <c r="AL13" s="29"/>
      <c r="AM13" s="24"/>
      <c r="AN13" s="26"/>
      <c r="AO13" s="26">
        <v>20</v>
      </c>
      <c r="AP13" s="30"/>
    </row>
    <row r="14" spans="1:42" ht="26.1" customHeight="1" x14ac:dyDescent="0.25">
      <c r="A14" s="77">
        <f t="shared" si="1"/>
        <v>116.00800000000004</v>
      </c>
      <c r="B14" s="132" t="s">
        <v>170</v>
      </c>
      <c r="C14" s="28">
        <v>2</v>
      </c>
      <c r="D14" s="27" t="s">
        <v>58</v>
      </c>
      <c r="E14" s="27" t="s">
        <v>59</v>
      </c>
      <c r="F14" s="27" t="s">
        <v>51</v>
      </c>
      <c r="G14" s="27" t="s">
        <v>60</v>
      </c>
      <c r="H14" s="131">
        <v>43709</v>
      </c>
      <c r="I14" s="131">
        <v>43738</v>
      </c>
      <c r="J14" s="18" t="str">
        <f t="shared" si="0"/>
        <v>01.09.19 - 30.09.19 (1 months)</v>
      </c>
      <c r="K14" s="19" t="s">
        <v>49</v>
      </c>
      <c r="L14" s="20">
        <v>1500</v>
      </c>
      <c r="M14" s="20">
        <v>2300</v>
      </c>
      <c r="N14" s="21">
        <f t="shared" si="2"/>
        <v>8</v>
      </c>
      <c r="O14" s="20">
        <v>1500</v>
      </c>
      <c r="P14" s="20">
        <v>2300</v>
      </c>
      <c r="Q14" s="21">
        <f t="shared" si="3"/>
        <v>8</v>
      </c>
      <c r="R14" s="20">
        <v>1500</v>
      </c>
      <c r="S14" s="20">
        <v>2300</v>
      </c>
      <c r="T14" s="28">
        <f t="shared" si="4"/>
        <v>8</v>
      </c>
      <c r="U14" s="16">
        <v>65</v>
      </c>
      <c r="V14" s="16">
        <v>0</v>
      </c>
      <c r="W14" s="22">
        <v>0</v>
      </c>
      <c r="X14" s="23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24"/>
      <c r="AK14" s="24"/>
      <c r="AL14" s="29"/>
      <c r="AM14" s="24"/>
      <c r="AN14" s="26"/>
      <c r="AO14" s="26">
        <v>20</v>
      </c>
      <c r="AP14" s="30"/>
    </row>
    <row r="15" spans="1:42" ht="26.1" customHeight="1" x14ac:dyDescent="0.25">
      <c r="A15" s="77">
        <f t="shared" si="1"/>
        <v>116.00900000000004</v>
      </c>
      <c r="B15" s="132" t="s">
        <v>170</v>
      </c>
      <c r="C15" s="28">
        <v>2</v>
      </c>
      <c r="D15" s="27" t="s">
        <v>61</v>
      </c>
      <c r="E15" s="27" t="s">
        <v>62</v>
      </c>
      <c r="F15" s="27" t="s">
        <v>51</v>
      </c>
      <c r="G15" s="27" t="s">
        <v>60</v>
      </c>
      <c r="H15" s="131">
        <v>43709</v>
      </c>
      <c r="I15" s="131">
        <v>43738</v>
      </c>
      <c r="J15" s="18" t="str">
        <f t="shared" si="0"/>
        <v>01.09.19 - 30.09.19 (1 months)</v>
      </c>
      <c r="K15" s="19" t="s">
        <v>49</v>
      </c>
      <c r="L15" s="20">
        <v>1500</v>
      </c>
      <c r="M15" s="20">
        <v>2300</v>
      </c>
      <c r="N15" s="21">
        <f t="shared" si="2"/>
        <v>8</v>
      </c>
      <c r="O15" s="20">
        <v>1500</v>
      </c>
      <c r="P15" s="20">
        <v>2300</v>
      </c>
      <c r="Q15" s="21">
        <f t="shared" si="3"/>
        <v>8</v>
      </c>
      <c r="R15" s="20">
        <v>1500</v>
      </c>
      <c r="S15" s="20">
        <v>2300</v>
      </c>
      <c r="T15" s="28">
        <f t="shared" si="4"/>
        <v>8</v>
      </c>
      <c r="U15" s="16">
        <v>65</v>
      </c>
      <c r="V15" s="16">
        <v>0</v>
      </c>
      <c r="W15" s="22">
        <v>0</v>
      </c>
      <c r="X15" s="23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24"/>
      <c r="AK15" s="24"/>
      <c r="AL15" s="29"/>
      <c r="AM15" s="24"/>
      <c r="AN15" s="26"/>
      <c r="AO15" s="26">
        <v>20</v>
      </c>
      <c r="AP15" s="30"/>
    </row>
    <row r="16" spans="1:42" ht="26.1" customHeight="1" x14ac:dyDescent="0.25">
      <c r="A16" s="77">
        <f t="shared" si="1"/>
        <v>116.01000000000005</v>
      </c>
      <c r="B16" s="132" t="s">
        <v>170</v>
      </c>
      <c r="C16" s="28">
        <v>2</v>
      </c>
      <c r="D16" s="27" t="s">
        <v>64</v>
      </c>
      <c r="E16" s="27" t="s">
        <v>65</v>
      </c>
      <c r="F16" s="27" t="s">
        <v>51</v>
      </c>
      <c r="G16" s="27" t="s">
        <v>60</v>
      </c>
      <c r="H16" s="131">
        <v>43709</v>
      </c>
      <c r="I16" s="131">
        <v>43738</v>
      </c>
      <c r="J16" s="18" t="str">
        <f t="shared" si="0"/>
        <v>01.09.19 - 30.09.19 (1 months)</v>
      </c>
      <c r="K16" s="19" t="s">
        <v>49</v>
      </c>
      <c r="L16" s="20">
        <v>1500</v>
      </c>
      <c r="M16" s="20">
        <v>2300</v>
      </c>
      <c r="N16" s="21">
        <f t="shared" si="2"/>
        <v>8</v>
      </c>
      <c r="O16" s="20">
        <v>1500</v>
      </c>
      <c r="P16" s="20">
        <v>2300</v>
      </c>
      <c r="Q16" s="21">
        <f t="shared" si="3"/>
        <v>8</v>
      </c>
      <c r="R16" s="20">
        <v>1500</v>
      </c>
      <c r="S16" s="20">
        <v>2300</v>
      </c>
      <c r="T16" s="28">
        <f t="shared" si="4"/>
        <v>8</v>
      </c>
      <c r="U16" s="26">
        <v>65</v>
      </c>
      <c r="V16" s="16">
        <v>0</v>
      </c>
      <c r="W16" s="22">
        <v>0</v>
      </c>
      <c r="X16" s="31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30"/>
      <c r="AK16" s="30"/>
      <c r="AL16" s="29"/>
      <c r="AM16" s="24"/>
      <c r="AN16" s="26"/>
      <c r="AO16" s="26">
        <v>20</v>
      </c>
      <c r="AP16" s="30"/>
    </row>
    <row r="17" spans="1:42" ht="26.1" customHeight="1" x14ac:dyDescent="0.25">
      <c r="A17" s="77">
        <f t="shared" si="1"/>
        <v>116.01100000000005</v>
      </c>
      <c r="B17" s="132" t="s">
        <v>170</v>
      </c>
      <c r="C17" s="28">
        <v>2</v>
      </c>
      <c r="D17" s="27" t="s">
        <v>66</v>
      </c>
      <c r="E17" s="27" t="s">
        <v>67</v>
      </c>
      <c r="F17" s="27" t="s">
        <v>51</v>
      </c>
      <c r="G17" s="27" t="s">
        <v>60</v>
      </c>
      <c r="H17" s="131">
        <v>43709</v>
      </c>
      <c r="I17" s="131">
        <v>43738</v>
      </c>
      <c r="J17" s="18" t="str">
        <f t="shared" si="0"/>
        <v>01.09.19 - 30.09.19 (1 months)</v>
      </c>
      <c r="K17" s="19" t="s">
        <v>49</v>
      </c>
      <c r="L17" s="20">
        <v>1500</v>
      </c>
      <c r="M17" s="20">
        <v>2300</v>
      </c>
      <c r="N17" s="21">
        <f t="shared" si="2"/>
        <v>8</v>
      </c>
      <c r="O17" s="20">
        <v>1500</v>
      </c>
      <c r="P17" s="20">
        <v>2300</v>
      </c>
      <c r="Q17" s="21">
        <f t="shared" si="3"/>
        <v>8</v>
      </c>
      <c r="R17" s="20">
        <v>1500</v>
      </c>
      <c r="S17" s="20">
        <v>2300</v>
      </c>
      <c r="T17" s="28">
        <f t="shared" si="4"/>
        <v>8</v>
      </c>
      <c r="U17" s="26">
        <v>65</v>
      </c>
      <c r="V17" s="16">
        <v>0</v>
      </c>
      <c r="W17" s="22">
        <v>0</v>
      </c>
      <c r="X17" s="31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30"/>
      <c r="AK17" s="30"/>
      <c r="AL17" s="29"/>
      <c r="AM17" s="24"/>
      <c r="AN17" s="26"/>
      <c r="AO17" s="26">
        <v>20</v>
      </c>
      <c r="AP17" s="30"/>
    </row>
    <row r="18" spans="1:42" ht="26.1" customHeight="1" x14ac:dyDescent="0.25">
      <c r="A18" s="77">
        <f t="shared" si="1"/>
        <v>116.01200000000006</v>
      </c>
      <c r="B18" s="132" t="s">
        <v>170</v>
      </c>
      <c r="C18" s="28">
        <v>2</v>
      </c>
      <c r="D18" s="27" t="s">
        <v>68</v>
      </c>
      <c r="E18" s="27" t="s">
        <v>69</v>
      </c>
      <c r="F18" s="27" t="s">
        <v>51</v>
      </c>
      <c r="G18" s="27" t="s">
        <v>60</v>
      </c>
      <c r="H18" s="131">
        <v>43709</v>
      </c>
      <c r="I18" s="131">
        <v>43738</v>
      </c>
      <c r="J18" s="18" t="str">
        <f t="shared" si="0"/>
        <v>01.09.19 - 30.09.19 (1 months)</v>
      </c>
      <c r="K18" s="19" t="s">
        <v>49</v>
      </c>
      <c r="L18" s="20">
        <v>1500</v>
      </c>
      <c r="M18" s="20">
        <v>2300</v>
      </c>
      <c r="N18" s="21">
        <f t="shared" si="2"/>
        <v>8</v>
      </c>
      <c r="O18" s="20">
        <v>1500</v>
      </c>
      <c r="P18" s="20">
        <v>2300</v>
      </c>
      <c r="Q18" s="21">
        <f t="shared" si="3"/>
        <v>8</v>
      </c>
      <c r="R18" s="20">
        <v>1500</v>
      </c>
      <c r="S18" s="20">
        <v>2300</v>
      </c>
      <c r="T18" s="28">
        <f t="shared" si="4"/>
        <v>8</v>
      </c>
      <c r="U18" s="26">
        <v>65</v>
      </c>
      <c r="V18" s="16">
        <v>0</v>
      </c>
      <c r="W18" s="22">
        <v>0</v>
      </c>
      <c r="X18" s="31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30"/>
      <c r="AK18" s="30"/>
      <c r="AL18" s="29"/>
      <c r="AM18" s="24"/>
      <c r="AN18" s="26"/>
      <c r="AO18" s="26">
        <v>20</v>
      </c>
      <c r="AP18" s="30"/>
    </row>
    <row r="19" spans="1:42" ht="26.1" customHeight="1" x14ac:dyDescent="0.25">
      <c r="A19" s="77">
        <f t="shared" si="1"/>
        <v>116.01300000000006</v>
      </c>
      <c r="B19" s="132" t="s">
        <v>170</v>
      </c>
      <c r="C19" s="21">
        <v>2</v>
      </c>
      <c r="D19" s="17" t="s">
        <v>70</v>
      </c>
      <c r="E19" s="17" t="s">
        <v>71</v>
      </c>
      <c r="F19" s="17" t="s">
        <v>51</v>
      </c>
      <c r="G19" s="17" t="s">
        <v>60</v>
      </c>
      <c r="H19" s="131">
        <v>43709</v>
      </c>
      <c r="I19" s="131">
        <v>43738</v>
      </c>
      <c r="J19" s="18" t="str">
        <f t="shared" si="0"/>
        <v>01.09.19 - 30.09.19 (1 months)</v>
      </c>
      <c r="K19" s="19" t="s">
        <v>49</v>
      </c>
      <c r="L19" s="20">
        <v>1500</v>
      </c>
      <c r="M19" s="20">
        <v>2300</v>
      </c>
      <c r="N19" s="21">
        <f t="shared" si="2"/>
        <v>8</v>
      </c>
      <c r="O19" s="20">
        <v>1500</v>
      </c>
      <c r="P19" s="20">
        <v>2300</v>
      </c>
      <c r="Q19" s="21">
        <f t="shared" si="3"/>
        <v>8</v>
      </c>
      <c r="R19" s="20">
        <v>1500</v>
      </c>
      <c r="S19" s="20">
        <v>2300</v>
      </c>
      <c r="T19" s="28">
        <f t="shared" si="4"/>
        <v>8</v>
      </c>
      <c r="U19" s="26">
        <v>65</v>
      </c>
      <c r="V19" s="16">
        <v>0</v>
      </c>
      <c r="W19" s="22">
        <v>0</v>
      </c>
      <c r="X19" s="31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30"/>
      <c r="AK19" s="30"/>
      <c r="AL19" s="29"/>
      <c r="AM19" s="24"/>
      <c r="AN19" s="26"/>
      <c r="AO19" s="26">
        <v>20</v>
      </c>
      <c r="AP19" s="30"/>
    </row>
    <row r="20" spans="1:42" ht="26.1" customHeight="1" x14ac:dyDescent="0.25">
      <c r="A20" s="77">
        <f t="shared" si="1"/>
        <v>116.01400000000007</v>
      </c>
      <c r="B20" s="132" t="s">
        <v>170</v>
      </c>
      <c r="C20" s="21">
        <v>2</v>
      </c>
      <c r="D20" s="17" t="s">
        <v>72</v>
      </c>
      <c r="E20" s="17" t="s">
        <v>73</v>
      </c>
      <c r="F20" s="17" t="s">
        <v>51</v>
      </c>
      <c r="G20" s="17" t="s">
        <v>56</v>
      </c>
      <c r="H20" s="131">
        <v>43708</v>
      </c>
      <c r="I20" s="131">
        <v>43738</v>
      </c>
      <c r="J20" s="18" t="str">
        <f t="shared" si="0"/>
        <v>31.08.19 - 30.09.19 (1 months)</v>
      </c>
      <c r="K20" s="32" t="s">
        <v>49</v>
      </c>
      <c r="L20" s="33">
        <v>2300</v>
      </c>
      <c r="M20" s="33">
        <v>700</v>
      </c>
      <c r="N20" s="21">
        <f>IF(L20&gt;M20, (2400-L20+M20)/100, IF(AND(L20="",M20="",L20=M20), "", IF(L20=M20,24,(M20-L20)/100)))</f>
        <v>8</v>
      </c>
      <c r="O20" s="33">
        <v>2300</v>
      </c>
      <c r="P20" s="33">
        <v>700</v>
      </c>
      <c r="Q20" s="21">
        <f>IF(O20&gt;P20, (2400-O20+P20)/100, IF(AND(O20="",P20="",O20=P20), "", IF(O20=P20,24,(P20-O20)/100)))</f>
        <v>8</v>
      </c>
      <c r="R20" s="33">
        <v>2300</v>
      </c>
      <c r="S20" s="33">
        <v>700</v>
      </c>
      <c r="T20" s="21">
        <f>IF(R20&gt;S20, (2400-R20+S20)/100, IF(AND(R20="",S20="",R20=S20), "", IF(R20=S20,24,(S20-R20)/100)))</f>
        <v>8</v>
      </c>
      <c r="U20" s="16">
        <v>45.98</v>
      </c>
      <c r="V20" s="16"/>
      <c r="W20" s="22"/>
      <c r="X20" s="23"/>
      <c r="Y20" s="16"/>
      <c r="Z20" s="16"/>
      <c r="AA20" s="16"/>
      <c r="AB20" s="16"/>
      <c r="AC20" s="16">
        <f t="shared" ref="AC20:AC28" si="5">0.4*AD20</f>
        <v>4.4000000000000004</v>
      </c>
      <c r="AD20" s="16">
        <v>11</v>
      </c>
      <c r="AE20" s="16">
        <v>11</v>
      </c>
      <c r="AF20" s="16">
        <f t="shared" ref="AF20:AF28" si="6">0.4*AG20</f>
        <v>4.4000000000000004</v>
      </c>
      <c r="AG20" s="16">
        <v>11</v>
      </c>
      <c r="AH20" s="16">
        <f t="shared" ref="AH20:AH28" si="7">0.4*AI20</f>
        <v>2.8000000000000003</v>
      </c>
      <c r="AI20" s="16">
        <v>7</v>
      </c>
      <c r="AJ20" s="24"/>
      <c r="AK20" s="24"/>
      <c r="AL20" s="25" t="s">
        <v>74</v>
      </c>
      <c r="AM20" s="24"/>
      <c r="AN20" s="16"/>
      <c r="AO20" s="16"/>
      <c r="AP20" s="24"/>
    </row>
    <row r="21" spans="1:42" ht="26.1" customHeight="1" x14ac:dyDescent="0.25">
      <c r="A21" s="77">
        <f t="shared" si="1"/>
        <v>116.01500000000007</v>
      </c>
      <c r="B21" s="132" t="s">
        <v>170</v>
      </c>
      <c r="C21" s="21">
        <v>2</v>
      </c>
      <c r="D21" s="17" t="s">
        <v>72</v>
      </c>
      <c r="E21" s="17" t="s">
        <v>75</v>
      </c>
      <c r="F21" s="17" t="s">
        <v>51</v>
      </c>
      <c r="G21" s="17" t="s">
        <v>56</v>
      </c>
      <c r="H21" s="131">
        <v>43708</v>
      </c>
      <c r="I21" s="131">
        <v>43738</v>
      </c>
      <c r="J21" s="18" t="str">
        <f t="shared" si="0"/>
        <v>31.08.19 - 30.09.19 (1 months)</v>
      </c>
      <c r="K21" s="32" t="s">
        <v>49</v>
      </c>
      <c r="L21" s="33">
        <v>2300</v>
      </c>
      <c r="M21" s="33">
        <v>700</v>
      </c>
      <c r="N21" s="21">
        <f t="shared" ref="N21:N28" si="8">IF(L21&gt;M21, (2400-L21+M21)/100, IF(AND(L21="",M21="",L21=M21), "", IF(L21=M21,24,(M21-L21)/100)))</f>
        <v>8</v>
      </c>
      <c r="O21" s="33">
        <v>2300</v>
      </c>
      <c r="P21" s="33">
        <v>700</v>
      </c>
      <c r="Q21" s="21">
        <f t="shared" ref="Q21:Q28" si="9">IF(O21&gt;P21, (2400-O21+P21)/100, IF(AND(O21="",P21="",O21=P21), "", IF(O21=P21,24,(P21-O21)/100)))</f>
        <v>8</v>
      </c>
      <c r="R21" s="33">
        <v>2300</v>
      </c>
      <c r="S21" s="33">
        <v>700</v>
      </c>
      <c r="T21" s="28">
        <f t="shared" ref="T21:T28" si="10">IF(R21&gt;S21, (2400-R21+S21)/100, IF(AND(R21="",S21="",R21=S21), "", IF(R21=S21,24,(S21-R21)/100)))</f>
        <v>8</v>
      </c>
      <c r="U21" s="16">
        <v>51.1</v>
      </c>
      <c r="V21" s="16"/>
      <c r="W21" s="22"/>
      <c r="X21" s="23"/>
      <c r="Y21" s="16"/>
      <c r="Z21" s="16"/>
      <c r="AA21" s="16"/>
      <c r="AB21" s="16"/>
      <c r="AC21" s="16">
        <f t="shared" si="5"/>
        <v>4.8000000000000007</v>
      </c>
      <c r="AD21" s="16">
        <v>12</v>
      </c>
      <c r="AE21" s="16">
        <v>12</v>
      </c>
      <c r="AF21" s="16">
        <f t="shared" si="6"/>
        <v>4.8000000000000007</v>
      </c>
      <c r="AG21" s="16">
        <v>12</v>
      </c>
      <c r="AH21" s="16">
        <f t="shared" si="7"/>
        <v>3.2</v>
      </c>
      <c r="AI21" s="16">
        <v>8</v>
      </c>
      <c r="AJ21" s="24"/>
      <c r="AK21" s="24"/>
      <c r="AL21" s="29" t="s">
        <v>76</v>
      </c>
      <c r="AM21" s="24" t="s">
        <v>63</v>
      </c>
      <c r="AN21" s="26"/>
      <c r="AO21" s="26"/>
      <c r="AP21" s="30"/>
    </row>
    <row r="22" spans="1:42" ht="26.1" customHeight="1" x14ac:dyDescent="0.25">
      <c r="A22" s="77">
        <f t="shared" si="1"/>
        <v>116.01600000000008</v>
      </c>
      <c r="B22" s="132" t="s">
        <v>170</v>
      </c>
      <c r="C22" s="21">
        <v>2</v>
      </c>
      <c r="D22" s="17" t="s">
        <v>72</v>
      </c>
      <c r="E22" s="17" t="s">
        <v>77</v>
      </c>
      <c r="F22" s="17" t="s">
        <v>51</v>
      </c>
      <c r="G22" s="17" t="s">
        <v>56</v>
      </c>
      <c r="H22" s="131">
        <v>43708</v>
      </c>
      <c r="I22" s="131">
        <v>43738</v>
      </c>
      <c r="J22" s="18" t="str">
        <f t="shared" si="0"/>
        <v>31.08.19 - 30.09.19 (1 months)</v>
      </c>
      <c r="K22" s="32" t="s">
        <v>49</v>
      </c>
      <c r="L22" s="33">
        <v>2300</v>
      </c>
      <c r="M22" s="33">
        <v>700</v>
      </c>
      <c r="N22" s="21">
        <f t="shared" si="8"/>
        <v>8</v>
      </c>
      <c r="O22" s="33">
        <v>2300</v>
      </c>
      <c r="P22" s="33">
        <v>700</v>
      </c>
      <c r="Q22" s="21">
        <f t="shared" si="9"/>
        <v>8</v>
      </c>
      <c r="R22" s="33">
        <v>2300</v>
      </c>
      <c r="S22" s="33">
        <v>700</v>
      </c>
      <c r="T22" s="28">
        <f t="shared" si="10"/>
        <v>8</v>
      </c>
      <c r="U22" s="16">
        <v>51.1</v>
      </c>
      <c r="V22" s="16"/>
      <c r="W22" s="22"/>
      <c r="X22" s="23"/>
      <c r="Y22" s="16"/>
      <c r="Z22" s="16"/>
      <c r="AA22" s="16"/>
      <c r="AB22" s="16"/>
      <c r="AC22" s="16">
        <f t="shared" si="5"/>
        <v>4.8000000000000007</v>
      </c>
      <c r="AD22" s="16">
        <v>12</v>
      </c>
      <c r="AE22" s="16">
        <v>12</v>
      </c>
      <c r="AF22" s="16">
        <f t="shared" si="6"/>
        <v>4.8000000000000007</v>
      </c>
      <c r="AG22" s="16">
        <v>12</v>
      </c>
      <c r="AH22" s="16">
        <f t="shared" si="7"/>
        <v>3.2</v>
      </c>
      <c r="AI22" s="16">
        <v>8</v>
      </c>
      <c r="AJ22" s="24"/>
      <c r="AK22" s="24"/>
      <c r="AL22" s="29" t="s">
        <v>78</v>
      </c>
      <c r="AM22" s="24"/>
      <c r="AN22" s="26"/>
      <c r="AO22" s="26"/>
      <c r="AP22" s="30"/>
    </row>
    <row r="23" spans="1:42" ht="26.1" customHeight="1" x14ac:dyDescent="0.25">
      <c r="A23" s="77">
        <f t="shared" si="1"/>
        <v>116.01700000000008</v>
      </c>
      <c r="B23" s="132" t="s">
        <v>170</v>
      </c>
      <c r="C23" s="21">
        <v>2</v>
      </c>
      <c r="D23" s="17" t="s">
        <v>79</v>
      </c>
      <c r="E23" s="27" t="s">
        <v>80</v>
      </c>
      <c r="F23" s="17" t="s">
        <v>51</v>
      </c>
      <c r="G23" s="17" t="s">
        <v>56</v>
      </c>
      <c r="H23" s="131">
        <v>43708</v>
      </c>
      <c r="I23" s="131">
        <v>43738</v>
      </c>
      <c r="J23" s="18" t="str">
        <f t="shared" si="0"/>
        <v>31.08.19 - 30.09.19 (1 months)</v>
      </c>
      <c r="K23" s="32" t="s">
        <v>49</v>
      </c>
      <c r="L23" s="33">
        <v>2300</v>
      </c>
      <c r="M23" s="33">
        <v>700</v>
      </c>
      <c r="N23" s="21">
        <f t="shared" si="8"/>
        <v>8</v>
      </c>
      <c r="O23" s="33">
        <v>2300</v>
      </c>
      <c r="P23" s="33">
        <v>700</v>
      </c>
      <c r="Q23" s="21">
        <f t="shared" si="9"/>
        <v>8</v>
      </c>
      <c r="R23" s="33">
        <v>2300</v>
      </c>
      <c r="S23" s="33">
        <v>700</v>
      </c>
      <c r="T23" s="28">
        <f t="shared" si="10"/>
        <v>8</v>
      </c>
      <c r="U23" s="16">
        <v>28.6</v>
      </c>
      <c r="V23" s="16"/>
      <c r="W23" s="22"/>
      <c r="X23" s="23"/>
      <c r="Y23" s="16"/>
      <c r="Z23" s="16"/>
      <c r="AA23" s="16"/>
      <c r="AB23" s="16"/>
      <c r="AC23" s="16">
        <f t="shared" si="5"/>
        <v>2.4000000000000004</v>
      </c>
      <c r="AD23" s="16">
        <v>6</v>
      </c>
      <c r="AE23" s="16">
        <v>6</v>
      </c>
      <c r="AF23" s="16">
        <f t="shared" si="6"/>
        <v>2.4000000000000004</v>
      </c>
      <c r="AG23" s="16">
        <v>6</v>
      </c>
      <c r="AH23" s="16">
        <f t="shared" si="7"/>
        <v>1.6</v>
      </c>
      <c r="AI23" s="16">
        <v>4</v>
      </c>
      <c r="AJ23" s="24"/>
      <c r="AK23" s="24"/>
      <c r="AL23" s="29" t="s">
        <v>81</v>
      </c>
      <c r="AM23" s="24"/>
      <c r="AN23" s="26"/>
      <c r="AO23" s="26"/>
      <c r="AP23" s="30"/>
    </row>
    <row r="24" spans="1:42" ht="26.1" customHeight="1" x14ac:dyDescent="0.25">
      <c r="A24" s="77">
        <f t="shared" si="1"/>
        <v>116.01800000000009</v>
      </c>
      <c r="B24" s="132" t="s">
        <v>170</v>
      </c>
      <c r="C24" s="21">
        <v>2</v>
      </c>
      <c r="D24" s="17" t="s">
        <v>79</v>
      </c>
      <c r="E24" s="27" t="s">
        <v>82</v>
      </c>
      <c r="F24" s="17" t="s">
        <v>51</v>
      </c>
      <c r="G24" s="17" t="s">
        <v>56</v>
      </c>
      <c r="H24" s="131">
        <v>43708</v>
      </c>
      <c r="I24" s="131">
        <v>43738</v>
      </c>
      <c r="J24" s="18" t="str">
        <f t="shared" si="0"/>
        <v>31.08.19 - 30.09.19 (1 months)</v>
      </c>
      <c r="K24" s="32" t="s">
        <v>49</v>
      </c>
      <c r="L24" s="33">
        <v>2300</v>
      </c>
      <c r="M24" s="33">
        <v>700</v>
      </c>
      <c r="N24" s="21">
        <f t="shared" si="8"/>
        <v>8</v>
      </c>
      <c r="O24" s="33">
        <v>2300</v>
      </c>
      <c r="P24" s="33">
        <v>700</v>
      </c>
      <c r="Q24" s="21">
        <f t="shared" si="9"/>
        <v>8</v>
      </c>
      <c r="R24" s="33">
        <v>2300</v>
      </c>
      <c r="S24" s="33">
        <v>700</v>
      </c>
      <c r="T24" s="28">
        <f t="shared" si="10"/>
        <v>8</v>
      </c>
      <c r="U24" s="16">
        <v>28.099999999999998</v>
      </c>
      <c r="V24" s="16"/>
      <c r="W24" s="26"/>
      <c r="X24" s="31"/>
      <c r="Y24" s="26"/>
      <c r="Z24" s="26"/>
      <c r="AA24" s="26"/>
      <c r="AB24" s="26"/>
      <c r="AC24" s="16">
        <f t="shared" si="5"/>
        <v>2.4000000000000004</v>
      </c>
      <c r="AD24" s="16">
        <v>6</v>
      </c>
      <c r="AE24" s="16">
        <v>6</v>
      </c>
      <c r="AF24" s="16">
        <f t="shared" si="6"/>
        <v>2.4000000000000004</v>
      </c>
      <c r="AG24" s="16">
        <v>6</v>
      </c>
      <c r="AH24" s="16">
        <f t="shared" si="7"/>
        <v>1.6</v>
      </c>
      <c r="AI24" s="16">
        <v>4</v>
      </c>
      <c r="AJ24" s="30"/>
      <c r="AK24" s="30"/>
      <c r="AL24" s="29" t="s">
        <v>83</v>
      </c>
      <c r="AM24" s="24"/>
      <c r="AN24" s="26"/>
      <c r="AO24" s="26"/>
      <c r="AP24" s="30"/>
    </row>
    <row r="25" spans="1:42" ht="26.1" customHeight="1" x14ac:dyDescent="0.25">
      <c r="A25" s="77">
        <f t="shared" si="1"/>
        <v>116.01900000000009</v>
      </c>
      <c r="B25" s="132" t="s">
        <v>170</v>
      </c>
      <c r="C25" s="21">
        <v>2</v>
      </c>
      <c r="D25" s="17" t="s">
        <v>79</v>
      </c>
      <c r="E25" s="27" t="s">
        <v>84</v>
      </c>
      <c r="F25" s="17" t="s">
        <v>51</v>
      </c>
      <c r="G25" s="17" t="s">
        <v>56</v>
      </c>
      <c r="H25" s="131">
        <v>43708</v>
      </c>
      <c r="I25" s="131">
        <v>43738</v>
      </c>
      <c r="J25" s="18" t="str">
        <f t="shared" si="0"/>
        <v>31.08.19 - 30.09.19 (1 months)</v>
      </c>
      <c r="K25" s="32" t="s">
        <v>49</v>
      </c>
      <c r="L25" s="33">
        <v>2300</v>
      </c>
      <c r="M25" s="33">
        <v>700</v>
      </c>
      <c r="N25" s="21">
        <f t="shared" si="8"/>
        <v>8</v>
      </c>
      <c r="O25" s="33">
        <v>2300</v>
      </c>
      <c r="P25" s="33">
        <v>700</v>
      </c>
      <c r="Q25" s="21">
        <f t="shared" si="9"/>
        <v>8</v>
      </c>
      <c r="R25" s="33">
        <v>2300</v>
      </c>
      <c r="S25" s="33">
        <v>700</v>
      </c>
      <c r="T25" s="28">
        <f t="shared" si="10"/>
        <v>8</v>
      </c>
      <c r="U25" s="16">
        <v>51.15</v>
      </c>
      <c r="V25" s="16"/>
      <c r="W25" s="26"/>
      <c r="X25" s="31"/>
      <c r="Y25" s="26"/>
      <c r="Z25" s="26"/>
      <c r="AA25" s="26"/>
      <c r="AB25" s="26"/>
      <c r="AC25" s="16">
        <f t="shared" si="5"/>
        <v>4.8000000000000007</v>
      </c>
      <c r="AD25" s="16">
        <v>12</v>
      </c>
      <c r="AE25" s="16">
        <v>12</v>
      </c>
      <c r="AF25" s="16">
        <f t="shared" si="6"/>
        <v>4.8000000000000007</v>
      </c>
      <c r="AG25" s="16">
        <v>12</v>
      </c>
      <c r="AH25" s="16">
        <f t="shared" si="7"/>
        <v>3.2</v>
      </c>
      <c r="AI25" s="16">
        <v>8</v>
      </c>
      <c r="AJ25" s="24"/>
      <c r="AK25" s="24"/>
      <c r="AL25" s="29" t="s">
        <v>85</v>
      </c>
      <c r="AM25" s="24"/>
      <c r="AN25" s="26"/>
      <c r="AO25" s="26"/>
      <c r="AP25" s="30"/>
    </row>
    <row r="26" spans="1:42" ht="26.1" customHeight="1" x14ac:dyDescent="0.25">
      <c r="A26" s="77">
        <f t="shared" si="1"/>
        <v>116.0200000000001</v>
      </c>
      <c r="B26" s="132" t="s">
        <v>170</v>
      </c>
      <c r="C26" s="21">
        <v>4</v>
      </c>
      <c r="D26" s="17" t="s">
        <v>86</v>
      </c>
      <c r="E26" s="27" t="s">
        <v>87</v>
      </c>
      <c r="F26" s="17" t="s">
        <v>51</v>
      </c>
      <c r="G26" s="17" t="s">
        <v>56</v>
      </c>
      <c r="H26" s="131">
        <v>43708</v>
      </c>
      <c r="I26" s="131">
        <v>43738</v>
      </c>
      <c r="J26" s="18" t="str">
        <f t="shared" si="0"/>
        <v>31.08.19 - 30.09.19 (1 months)</v>
      </c>
      <c r="K26" s="32" t="s">
        <v>49</v>
      </c>
      <c r="L26" s="33">
        <v>2300</v>
      </c>
      <c r="M26" s="33">
        <v>2300</v>
      </c>
      <c r="N26" s="21">
        <f t="shared" si="8"/>
        <v>24</v>
      </c>
      <c r="O26" s="33">
        <v>2300</v>
      </c>
      <c r="P26" s="33">
        <v>2300</v>
      </c>
      <c r="Q26" s="21">
        <f t="shared" si="9"/>
        <v>24</v>
      </c>
      <c r="R26" s="33">
        <v>2300</v>
      </c>
      <c r="S26" s="33">
        <v>2300</v>
      </c>
      <c r="T26" s="28">
        <f t="shared" si="10"/>
        <v>24</v>
      </c>
      <c r="U26" s="16">
        <v>62.1</v>
      </c>
      <c r="V26" s="16"/>
      <c r="W26" s="16"/>
      <c r="X26" s="23"/>
      <c r="Y26" s="16"/>
      <c r="Z26" s="16"/>
      <c r="AA26" s="16"/>
      <c r="AB26" s="16"/>
      <c r="AC26" s="16">
        <f t="shared" si="5"/>
        <v>4</v>
      </c>
      <c r="AD26" s="16">
        <v>10</v>
      </c>
      <c r="AE26" s="16">
        <v>10</v>
      </c>
      <c r="AF26" s="16">
        <f t="shared" si="6"/>
        <v>4</v>
      </c>
      <c r="AG26" s="16">
        <v>10</v>
      </c>
      <c r="AH26" s="16">
        <f t="shared" si="7"/>
        <v>4</v>
      </c>
      <c r="AI26" s="16">
        <v>10</v>
      </c>
      <c r="AJ26" s="24"/>
      <c r="AK26" s="24"/>
      <c r="AL26" s="29" t="s">
        <v>88</v>
      </c>
      <c r="AM26" s="24" t="s">
        <v>89</v>
      </c>
      <c r="AN26" s="26"/>
      <c r="AO26" s="26"/>
      <c r="AP26" s="30"/>
    </row>
    <row r="27" spans="1:42" ht="26.1" customHeight="1" x14ac:dyDescent="0.25">
      <c r="A27" s="77">
        <f t="shared" si="1"/>
        <v>116.0210000000001</v>
      </c>
      <c r="B27" s="129" t="s">
        <v>184</v>
      </c>
      <c r="C27" s="130" t="s">
        <v>101</v>
      </c>
      <c r="D27" s="17" t="s">
        <v>86</v>
      </c>
      <c r="E27" s="27" t="s">
        <v>87</v>
      </c>
      <c r="F27" s="17" t="s">
        <v>51</v>
      </c>
      <c r="G27" s="17" t="s">
        <v>56</v>
      </c>
      <c r="H27" s="131">
        <v>43708</v>
      </c>
      <c r="I27" s="131">
        <v>43738</v>
      </c>
      <c r="J27" s="18" t="str">
        <f t="shared" si="0"/>
        <v>31.08.19 - 30.09.19 (1 months)</v>
      </c>
      <c r="K27" s="32" t="s">
        <v>49</v>
      </c>
      <c r="L27" s="33">
        <v>2300</v>
      </c>
      <c r="M27" s="33">
        <v>700</v>
      </c>
      <c r="N27" s="21">
        <f t="shared" si="8"/>
        <v>8</v>
      </c>
      <c r="O27" s="33">
        <v>2300</v>
      </c>
      <c r="P27" s="33">
        <v>700</v>
      </c>
      <c r="Q27" s="21">
        <f t="shared" si="9"/>
        <v>8</v>
      </c>
      <c r="R27" s="33">
        <v>2300</v>
      </c>
      <c r="S27" s="33">
        <v>700</v>
      </c>
      <c r="T27" s="28">
        <f t="shared" si="10"/>
        <v>8</v>
      </c>
      <c r="U27" s="16">
        <v>51.4</v>
      </c>
      <c r="V27" s="16"/>
      <c r="W27" s="16"/>
      <c r="X27" s="23"/>
      <c r="Y27" s="16"/>
      <c r="Z27" s="16"/>
      <c r="AA27" s="16"/>
      <c r="AB27" s="16"/>
      <c r="AC27" s="16">
        <f t="shared" si="5"/>
        <v>4</v>
      </c>
      <c r="AD27" s="16">
        <v>10</v>
      </c>
      <c r="AE27" s="16">
        <v>10</v>
      </c>
      <c r="AF27" s="16">
        <f t="shared" si="6"/>
        <v>4</v>
      </c>
      <c r="AG27" s="16">
        <v>10</v>
      </c>
      <c r="AH27" s="16">
        <f t="shared" si="7"/>
        <v>4</v>
      </c>
      <c r="AI27" s="16">
        <v>10</v>
      </c>
      <c r="AJ27" s="24"/>
      <c r="AK27" s="24"/>
      <c r="AL27" s="29" t="s">
        <v>90</v>
      </c>
      <c r="AM27" s="24" t="s">
        <v>91</v>
      </c>
      <c r="AN27" s="26"/>
      <c r="AO27" s="26"/>
      <c r="AP27" s="30"/>
    </row>
    <row r="28" spans="1:42" ht="26.1" customHeight="1" x14ac:dyDescent="0.25">
      <c r="A28" s="77">
        <f t="shared" si="1"/>
        <v>116.02200000000011</v>
      </c>
      <c r="B28" s="129" t="s">
        <v>184</v>
      </c>
      <c r="C28" s="130" t="s">
        <v>101</v>
      </c>
      <c r="D28" s="17" t="s">
        <v>86</v>
      </c>
      <c r="E28" s="27" t="s">
        <v>87</v>
      </c>
      <c r="F28" s="17" t="s">
        <v>51</v>
      </c>
      <c r="G28" s="17" t="s">
        <v>56</v>
      </c>
      <c r="H28" s="131">
        <v>43709</v>
      </c>
      <c r="I28" s="131">
        <v>43738</v>
      </c>
      <c r="J28" s="18" t="str">
        <f t="shared" si="0"/>
        <v>01.09.19 - 30.09.19 (1 months)</v>
      </c>
      <c r="K28" s="32" t="s">
        <v>49</v>
      </c>
      <c r="L28" s="33">
        <v>700</v>
      </c>
      <c r="M28" s="33">
        <v>2300</v>
      </c>
      <c r="N28" s="21">
        <f t="shared" si="8"/>
        <v>16</v>
      </c>
      <c r="O28" s="33">
        <v>700</v>
      </c>
      <c r="P28" s="33">
        <v>2300</v>
      </c>
      <c r="Q28" s="21">
        <f t="shared" si="9"/>
        <v>16</v>
      </c>
      <c r="R28" s="33">
        <v>700</v>
      </c>
      <c r="S28" s="33">
        <v>2300</v>
      </c>
      <c r="T28" s="28">
        <f t="shared" si="10"/>
        <v>16</v>
      </c>
      <c r="U28" s="16">
        <v>70</v>
      </c>
      <c r="V28" s="16"/>
      <c r="W28" s="16"/>
      <c r="X28" s="23"/>
      <c r="Y28" s="16"/>
      <c r="Z28" s="16"/>
      <c r="AA28" s="16"/>
      <c r="AB28" s="16"/>
      <c r="AC28" s="16">
        <f t="shared" si="5"/>
        <v>4</v>
      </c>
      <c r="AD28" s="16">
        <v>10</v>
      </c>
      <c r="AE28" s="16">
        <v>10</v>
      </c>
      <c r="AF28" s="16">
        <f t="shared" si="6"/>
        <v>4</v>
      </c>
      <c r="AG28" s="16">
        <v>10</v>
      </c>
      <c r="AH28" s="16">
        <f t="shared" si="7"/>
        <v>4</v>
      </c>
      <c r="AI28" s="16">
        <v>10</v>
      </c>
      <c r="AJ28" s="24"/>
      <c r="AK28" s="24"/>
      <c r="AL28" s="29" t="s">
        <v>92</v>
      </c>
      <c r="AM28" s="24" t="s">
        <v>91</v>
      </c>
      <c r="AN28" s="26"/>
      <c r="AO28" s="26"/>
      <c r="AP28" s="30"/>
    </row>
    <row r="29" spans="1:42" ht="26.1" customHeight="1" x14ac:dyDescent="0.25">
      <c r="A29" s="77">
        <f t="shared" si="1"/>
        <v>116.02300000000011</v>
      </c>
      <c r="B29" s="129" t="s">
        <v>184</v>
      </c>
      <c r="C29" s="130" t="s">
        <v>101</v>
      </c>
      <c r="D29" s="17" t="s">
        <v>93</v>
      </c>
      <c r="E29" s="17" t="s">
        <v>94</v>
      </c>
      <c r="F29" s="17" t="s">
        <v>51</v>
      </c>
      <c r="G29" s="17" t="s">
        <v>56</v>
      </c>
      <c r="H29" s="131">
        <v>43708</v>
      </c>
      <c r="I29" s="131">
        <v>43738</v>
      </c>
      <c r="J29" s="18" t="str">
        <f t="shared" si="0"/>
        <v>31.08.19 - 30.09.19 (1 months)</v>
      </c>
      <c r="K29" s="19" t="s">
        <v>49</v>
      </c>
      <c r="L29" s="20">
        <v>2300</v>
      </c>
      <c r="M29" s="20">
        <v>2300</v>
      </c>
      <c r="N29" s="21">
        <f>IF(L29&gt;M29, (2400-L29+M29)/100, IF(AND(L29="",M29="",L29=M29), "", IF(L29=M29,24,(M29-L29)/100)))</f>
        <v>24</v>
      </c>
      <c r="O29" s="20">
        <v>2300</v>
      </c>
      <c r="P29" s="20">
        <v>2300</v>
      </c>
      <c r="Q29" s="21">
        <f>IF(O29&gt;P29, (2400-O29+P29)/100, IF(AND(O29="",P29="",O29=P29), "", IF(O29=P29,24,(P29-O29)/100)))</f>
        <v>24</v>
      </c>
      <c r="R29" s="20">
        <v>2300</v>
      </c>
      <c r="S29" s="20">
        <v>2300</v>
      </c>
      <c r="T29" s="21">
        <f>IF(R29&gt;S29, (2400-R29+S29)/100, IF(AND(R29="",S29="",R29=S29), "", IF(R29=S29,24,(S29-R29)/100)))</f>
        <v>24</v>
      </c>
      <c r="U29" s="16">
        <v>220.5</v>
      </c>
      <c r="V29" s="16">
        <v>0</v>
      </c>
      <c r="W29" s="22">
        <v>0</v>
      </c>
      <c r="X29" s="23" t="s">
        <v>48</v>
      </c>
      <c r="Y29" s="16">
        <v>4</v>
      </c>
      <c r="Z29" s="16">
        <v>0</v>
      </c>
      <c r="AA29" s="16">
        <v>45</v>
      </c>
      <c r="AB29" s="16">
        <v>4</v>
      </c>
      <c r="AC29" s="16">
        <v>18</v>
      </c>
      <c r="AD29" s="16">
        <v>45</v>
      </c>
      <c r="AE29" s="16">
        <v>45</v>
      </c>
      <c r="AF29" s="16">
        <v>18</v>
      </c>
      <c r="AG29" s="16">
        <v>45</v>
      </c>
      <c r="AH29" s="16">
        <v>18</v>
      </c>
      <c r="AI29" s="16">
        <v>45</v>
      </c>
      <c r="AJ29" s="24"/>
      <c r="AK29" s="24"/>
      <c r="AL29" s="25" t="s">
        <v>74</v>
      </c>
      <c r="AM29" s="24" t="s">
        <v>95</v>
      </c>
      <c r="AN29" s="16"/>
      <c r="AO29" s="16"/>
      <c r="AP29" s="24"/>
    </row>
    <row r="30" spans="1:42" ht="26.1" customHeight="1" x14ac:dyDescent="0.25">
      <c r="A30" s="77">
        <f t="shared" si="1"/>
        <v>116.02400000000011</v>
      </c>
      <c r="B30" s="132" t="s">
        <v>170</v>
      </c>
      <c r="C30" s="21">
        <v>4</v>
      </c>
      <c r="D30" s="17" t="s">
        <v>93</v>
      </c>
      <c r="E30" s="17" t="s">
        <v>94</v>
      </c>
      <c r="F30" s="17" t="s">
        <v>51</v>
      </c>
      <c r="G30" s="17" t="s">
        <v>56</v>
      </c>
      <c r="H30" s="131">
        <v>43709</v>
      </c>
      <c r="I30" s="131">
        <v>43738</v>
      </c>
      <c r="J30" s="18" t="str">
        <f t="shared" si="0"/>
        <v>01.09.19 - 30.09.19 (1 months)</v>
      </c>
      <c r="K30" s="19" t="s">
        <v>49</v>
      </c>
      <c r="L30" s="20">
        <v>700</v>
      </c>
      <c r="M30" s="20">
        <v>2300</v>
      </c>
      <c r="N30" s="21">
        <f t="shared" ref="N30:N32" si="11">IF(L30&gt;M30, (2400-L30+M30)/100, IF(AND(L30="",M30="",L30=M30), "", IF(L30=M30,24,(M30-L30)/100)))</f>
        <v>16</v>
      </c>
      <c r="O30" s="20">
        <v>700</v>
      </c>
      <c r="P30" s="20">
        <v>2300</v>
      </c>
      <c r="Q30" s="21">
        <f t="shared" ref="Q30:Q32" si="12">IF(O30&gt;P30, (2400-O30+P30)/100, IF(AND(O30="",P30="",O30=P30), "", IF(O30=P30,24,(P30-O30)/100)))</f>
        <v>16</v>
      </c>
      <c r="R30" s="20">
        <v>700</v>
      </c>
      <c r="S30" s="20">
        <v>2300</v>
      </c>
      <c r="T30" s="28">
        <f t="shared" ref="T30:T32" si="13">IF(R30&gt;S30, (2400-R30+S30)/100, IF(AND(R30="",S30="",R30=S30), "", IF(R30=S30,24,(S30-R30)/100)))</f>
        <v>16</v>
      </c>
      <c r="U30" s="16">
        <v>288</v>
      </c>
      <c r="V30" s="16">
        <v>0</v>
      </c>
      <c r="W30" s="22">
        <v>0</v>
      </c>
      <c r="X30" s="23" t="s">
        <v>48</v>
      </c>
      <c r="Y30" s="16">
        <v>4</v>
      </c>
      <c r="Z30" s="16">
        <v>0</v>
      </c>
      <c r="AA30" s="16">
        <v>45</v>
      </c>
      <c r="AB30" s="16">
        <v>4</v>
      </c>
      <c r="AC30" s="16">
        <v>18</v>
      </c>
      <c r="AD30" s="16">
        <v>45</v>
      </c>
      <c r="AE30" s="16">
        <v>45</v>
      </c>
      <c r="AF30" s="16">
        <v>18</v>
      </c>
      <c r="AG30" s="16">
        <v>45</v>
      </c>
      <c r="AH30" s="16">
        <v>18</v>
      </c>
      <c r="AI30" s="16">
        <v>45</v>
      </c>
      <c r="AJ30" s="24"/>
      <c r="AK30" s="24"/>
      <c r="AL30" s="29" t="s">
        <v>76</v>
      </c>
      <c r="AM30" s="24" t="s">
        <v>96</v>
      </c>
      <c r="AN30" s="26"/>
      <c r="AO30" s="26"/>
      <c r="AP30" s="30"/>
    </row>
    <row r="31" spans="1:42" ht="26.1" customHeight="1" x14ac:dyDescent="0.25">
      <c r="A31" s="77">
        <f t="shared" si="1"/>
        <v>116.02500000000012</v>
      </c>
      <c r="B31" s="132" t="s">
        <v>170</v>
      </c>
      <c r="C31" s="21">
        <v>4</v>
      </c>
      <c r="D31" s="17" t="s">
        <v>93</v>
      </c>
      <c r="E31" s="17" t="s">
        <v>94</v>
      </c>
      <c r="F31" s="17" t="s">
        <v>51</v>
      </c>
      <c r="G31" s="17" t="s">
        <v>56</v>
      </c>
      <c r="H31" s="131">
        <v>43708</v>
      </c>
      <c r="I31" s="131">
        <v>43738</v>
      </c>
      <c r="J31" s="18" t="str">
        <f t="shared" si="0"/>
        <v>31.08.19 - 30.09.19 (1 months)</v>
      </c>
      <c r="K31" s="19" t="s">
        <v>49</v>
      </c>
      <c r="L31" s="20">
        <v>2300</v>
      </c>
      <c r="M31" s="20">
        <v>700</v>
      </c>
      <c r="N31" s="21">
        <f t="shared" si="11"/>
        <v>8</v>
      </c>
      <c r="O31" s="20">
        <v>2300</v>
      </c>
      <c r="P31" s="20">
        <v>700</v>
      </c>
      <c r="Q31" s="21">
        <f t="shared" si="12"/>
        <v>8</v>
      </c>
      <c r="R31" s="20">
        <v>2300</v>
      </c>
      <c r="S31" s="20">
        <v>700</v>
      </c>
      <c r="T31" s="28">
        <f t="shared" si="13"/>
        <v>8</v>
      </c>
      <c r="U31" s="16">
        <v>254.25</v>
      </c>
      <c r="V31" s="16">
        <v>0</v>
      </c>
      <c r="W31" s="22">
        <v>0</v>
      </c>
      <c r="X31" s="23" t="s">
        <v>48</v>
      </c>
      <c r="Y31" s="16">
        <v>4</v>
      </c>
      <c r="Z31" s="16">
        <v>0</v>
      </c>
      <c r="AA31" s="16">
        <v>45</v>
      </c>
      <c r="AB31" s="16">
        <v>4</v>
      </c>
      <c r="AC31" s="16">
        <v>18</v>
      </c>
      <c r="AD31" s="16">
        <v>45</v>
      </c>
      <c r="AE31" s="16">
        <v>45</v>
      </c>
      <c r="AF31" s="16">
        <v>18</v>
      </c>
      <c r="AG31" s="16">
        <v>45</v>
      </c>
      <c r="AH31" s="16">
        <v>18</v>
      </c>
      <c r="AI31" s="16">
        <v>45</v>
      </c>
      <c r="AJ31" s="24"/>
      <c r="AK31" s="24"/>
      <c r="AL31" s="29" t="s">
        <v>78</v>
      </c>
      <c r="AM31" s="24" t="s">
        <v>97</v>
      </c>
      <c r="AN31" s="26"/>
      <c r="AO31" s="26"/>
      <c r="AP31" s="30"/>
    </row>
    <row r="32" spans="1:42" ht="26.1" customHeight="1" x14ac:dyDescent="0.25">
      <c r="A32" s="77">
        <f t="shared" si="1"/>
        <v>116.02600000000012</v>
      </c>
      <c r="B32" s="129" t="s">
        <v>184</v>
      </c>
      <c r="C32" s="77" t="s">
        <v>101</v>
      </c>
      <c r="D32" s="27" t="s">
        <v>98</v>
      </c>
      <c r="E32" s="27" t="s">
        <v>99</v>
      </c>
      <c r="F32" s="17" t="s">
        <v>51</v>
      </c>
      <c r="G32" s="17" t="s">
        <v>100</v>
      </c>
      <c r="H32" s="131">
        <v>43709</v>
      </c>
      <c r="I32" s="131">
        <v>43738</v>
      </c>
      <c r="J32" s="18" t="str">
        <f t="shared" si="0"/>
        <v>01.09.19 - 30.09.19 (1 months)</v>
      </c>
      <c r="K32" s="19" t="s">
        <v>49</v>
      </c>
      <c r="L32" s="20">
        <v>700</v>
      </c>
      <c r="M32" s="20">
        <v>2300</v>
      </c>
      <c r="N32" s="21">
        <f t="shared" si="11"/>
        <v>16</v>
      </c>
      <c r="O32" s="20">
        <v>700</v>
      </c>
      <c r="P32" s="20">
        <v>2300</v>
      </c>
      <c r="Q32" s="21">
        <f t="shared" si="12"/>
        <v>16</v>
      </c>
      <c r="R32" s="20">
        <v>700</v>
      </c>
      <c r="S32" s="20">
        <v>2300</v>
      </c>
      <c r="T32" s="28">
        <f t="shared" si="13"/>
        <v>16</v>
      </c>
      <c r="U32" s="16">
        <v>35</v>
      </c>
      <c r="V32" s="16">
        <v>0</v>
      </c>
      <c r="W32" s="22">
        <v>0</v>
      </c>
      <c r="X32" s="23" t="s">
        <v>101</v>
      </c>
      <c r="Y32" s="16"/>
      <c r="Z32" s="16"/>
      <c r="AA32" s="16"/>
      <c r="AB32" s="16"/>
      <c r="AC32" s="16">
        <v>2</v>
      </c>
      <c r="AD32" s="16">
        <v>5</v>
      </c>
      <c r="AE32" s="16">
        <v>5</v>
      </c>
      <c r="AF32" s="16">
        <v>2</v>
      </c>
      <c r="AG32" s="16">
        <v>5</v>
      </c>
      <c r="AH32" s="16">
        <v>2</v>
      </c>
      <c r="AI32" s="16">
        <v>5</v>
      </c>
      <c r="AJ32" s="24"/>
      <c r="AK32" s="24"/>
      <c r="AL32" s="29"/>
      <c r="AM32" s="24"/>
      <c r="AN32" s="26"/>
      <c r="AO32" s="26"/>
      <c r="AP32" s="30"/>
    </row>
    <row r="33" spans="1:42" ht="26.1" customHeight="1" x14ac:dyDescent="0.25">
      <c r="A33" s="77">
        <f t="shared" si="1"/>
        <v>116.02700000000013</v>
      </c>
      <c r="B33" s="129" t="s">
        <v>184</v>
      </c>
      <c r="C33" s="130" t="s">
        <v>101</v>
      </c>
      <c r="D33" s="17" t="s">
        <v>102</v>
      </c>
      <c r="E33" s="17" t="s">
        <v>103</v>
      </c>
      <c r="F33" s="17" t="s">
        <v>51</v>
      </c>
      <c r="G33" s="17" t="s">
        <v>104</v>
      </c>
      <c r="H33" s="131">
        <v>43709</v>
      </c>
      <c r="I33" s="131">
        <v>43738</v>
      </c>
      <c r="J33" s="18" t="str">
        <f t="shared" si="0"/>
        <v>01.09.19 - 30.09.19 (1 months)</v>
      </c>
      <c r="K33" s="19" t="s">
        <v>49</v>
      </c>
      <c r="L33" s="20">
        <v>700</v>
      </c>
      <c r="M33" s="20">
        <v>1500</v>
      </c>
      <c r="N33" s="21">
        <f>IF(L33&gt;M33, (2400-L33+M33)/100, IF(AND(L33="",M33="",L33=M33), "", IF(L33=M33,24,(M33-L33)/100)))</f>
        <v>8</v>
      </c>
      <c r="O33" s="20">
        <v>700</v>
      </c>
      <c r="P33" s="20">
        <v>1500</v>
      </c>
      <c r="Q33" s="21">
        <f>IF(O33&gt;P33, (2400-O33+P33)/100, IF(AND(O33="",P33="",O33=P33), "", IF(O33=P33,24,(P33-O33)/100)))</f>
        <v>8</v>
      </c>
      <c r="R33" s="20">
        <v>700</v>
      </c>
      <c r="S33" s="20">
        <v>1500</v>
      </c>
      <c r="T33" s="21">
        <f>IF(R33&gt;S33, (2400-R33+S33)/100, IF(AND(R33="",S33="",R33=S33), "", IF(R33=S33,24,(S33-R33)/100)))</f>
        <v>8</v>
      </c>
      <c r="U33" s="16">
        <v>7.68</v>
      </c>
      <c r="V33" s="16"/>
      <c r="W33" s="22"/>
      <c r="X33" s="23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24"/>
      <c r="AK33" s="24"/>
      <c r="AL33" s="25"/>
      <c r="AM33" s="24"/>
      <c r="AN33" s="16"/>
      <c r="AO33" s="16">
        <v>2</v>
      </c>
      <c r="AP33" s="24"/>
    </row>
    <row r="34" spans="1:42" ht="26.1" customHeight="1" x14ac:dyDescent="0.25">
      <c r="A34" s="77">
        <f t="shared" si="1"/>
        <v>116.02800000000013</v>
      </c>
      <c r="B34" s="129" t="s">
        <v>184</v>
      </c>
      <c r="C34" s="77" t="s">
        <v>101</v>
      </c>
      <c r="D34" s="27" t="s">
        <v>102</v>
      </c>
      <c r="E34" s="27" t="s">
        <v>105</v>
      </c>
      <c r="F34" s="17" t="s">
        <v>51</v>
      </c>
      <c r="G34" s="17" t="s">
        <v>104</v>
      </c>
      <c r="H34" s="131">
        <v>43709</v>
      </c>
      <c r="I34" s="131">
        <v>43738</v>
      </c>
      <c r="J34" s="18" t="str">
        <f t="shared" si="0"/>
        <v>01.09.19 - 30.09.19 (1 months)</v>
      </c>
      <c r="K34" s="19" t="s">
        <v>49</v>
      </c>
      <c r="L34" s="20">
        <v>1100</v>
      </c>
      <c r="M34" s="20">
        <v>1500</v>
      </c>
      <c r="N34" s="21">
        <f t="shared" ref="N34:N38" si="14">IF(L34&gt;M34, (2400-L34+M34)/100, IF(AND(L34="",M34="",L34=M34), "", IF(L34=M34,24,(M34-L34)/100)))</f>
        <v>4</v>
      </c>
      <c r="O34" s="20">
        <v>1100</v>
      </c>
      <c r="P34" s="20">
        <v>1500</v>
      </c>
      <c r="Q34" s="21">
        <f t="shared" ref="Q34:Q38" si="15">IF(O34&gt;P34, (2400-O34+P34)/100, IF(AND(O34="",P34="",O34=P34), "", IF(O34=P34,24,(P34-O34)/100)))</f>
        <v>4</v>
      </c>
      <c r="R34" s="20">
        <v>1100</v>
      </c>
      <c r="S34" s="20">
        <v>1500</v>
      </c>
      <c r="T34" s="28">
        <f t="shared" ref="T34:T38" si="16">IF(R34&gt;S34, (2400-R34+S34)/100, IF(AND(R34="",S34="",R34=S34), "", IF(R34=S34,24,(S34-R34)/100)))</f>
        <v>4</v>
      </c>
      <c r="U34" s="16">
        <v>3.84</v>
      </c>
      <c r="V34" s="16"/>
      <c r="W34" s="22"/>
      <c r="X34" s="23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24"/>
      <c r="AK34" s="24"/>
      <c r="AL34" s="29"/>
      <c r="AM34" s="24" t="s">
        <v>63</v>
      </c>
      <c r="AN34" s="26"/>
      <c r="AO34" s="26">
        <v>1</v>
      </c>
      <c r="AP34" s="30"/>
    </row>
    <row r="35" spans="1:42" ht="26.1" customHeight="1" x14ac:dyDescent="0.25">
      <c r="A35" s="77">
        <f t="shared" si="1"/>
        <v>116.02900000000014</v>
      </c>
      <c r="B35" s="129" t="s">
        <v>184</v>
      </c>
      <c r="C35" s="77" t="s">
        <v>101</v>
      </c>
      <c r="D35" s="27" t="s">
        <v>102</v>
      </c>
      <c r="E35" s="27" t="s">
        <v>103</v>
      </c>
      <c r="F35" s="17" t="s">
        <v>51</v>
      </c>
      <c r="G35" s="17" t="s">
        <v>104</v>
      </c>
      <c r="H35" s="131">
        <v>43709</v>
      </c>
      <c r="I35" s="131">
        <v>43738</v>
      </c>
      <c r="J35" s="18" t="str">
        <f t="shared" si="0"/>
        <v>01.09.19 - 30.09.19 (1 months)</v>
      </c>
      <c r="K35" s="19" t="s">
        <v>49</v>
      </c>
      <c r="L35" s="20">
        <v>1900</v>
      </c>
      <c r="M35" s="20">
        <v>2300</v>
      </c>
      <c r="N35" s="21">
        <f t="shared" si="14"/>
        <v>4</v>
      </c>
      <c r="O35" s="20">
        <v>1900</v>
      </c>
      <c r="P35" s="20">
        <v>2300</v>
      </c>
      <c r="Q35" s="21">
        <f t="shared" si="15"/>
        <v>4</v>
      </c>
      <c r="R35" s="20">
        <v>1900</v>
      </c>
      <c r="S35" s="20">
        <v>2300</v>
      </c>
      <c r="T35" s="28">
        <f t="shared" si="16"/>
        <v>4</v>
      </c>
      <c r="U35" s="16">
        <v>3.84</v>
      </c>
      <c r="V35" s="16"/>
      <c r="W35" s="22"/>
      <c r="X35" s="23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24"/>
      <c r="AK35" s="24"/>
      <c r="AL35" s="29"/>
      <c r="AM35" s="24"/>
      <c r="AN35" s="26"/>
      <c r="AO35" s="26">
        <v>1</v>
      </c>
      <c r="AP35" s="30"/>
    </row>
    <row r="36" spans="1:42" ht="26.1" customHeight="1" x14ac:dyDescent="0.25">
      <c r="A36" s="77">
        <f t="shared" si="1"/>
        <v>116.03000000000014</v>
      </c>
      <c r="B36" s="129" t="s">
        <v>184</v>
      </c>
      <c r="C36" s="77" t="s">
        <v>101</v>
      </c>
      <c r="D36" s="27" t="s">
        <v>102</v>
      </c>
      <c r="E36" s="27" t="s">
        <v>105</v>
      </c>
      <c r="F36" s="17" t="s">
        <v>51</v>
      </c>
      <c r="G36" s="17" t="s">
        <v>104</v>
      </c>
      <c r="H36" s="131">
        <v>43709</v>
      </c>
      <c r="I36" s="131">
        <v>43738</v>
      </c>
      <c r="J36" s="18" t="str">
        <f t="shared" si="0"/>
        <v>01.09.19 - 30.09.19 (1 months)</v>
      </c>
      <c r="K36" s="19" t="s">
        <v>49</v>
      </c>
      <c r="L36" s="20">
        <v>1900</v>
      </c>
      <c r="M36" s="20">
        <v>2300</v>
      </c>
      <c r="N36" s="21">
        <f t="shared" si="14"/>
        <v>4</v>
      </c>
      <c r="O36" s="20">
        <v>1900</v>
      </c>
      <c r="P36" s="20">
        <v>2300</v>
      </c>
      <c r="Q36" s="21">
        <f t="shared" si="15"/>
        <v>4</v>
      </c>
      <c r="R36" s="20">
        <v>1900</v>
      </c>
      <c r="S36" s="20">
        <v>2300</v>
      </c>
      <c r="T36" s="28">
        <f t="shared" si="16"/>
        <v>4</v>
      </c>
      <c r="U36" s="16">
        <v>3.84</v>
      </c>
      <c r="V36" s="16"/>
      <c r="W36" s="22"/>
      <c r="X36" s="23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24"/>
      <c r="AK36" s="24"/>
      <c r="AL36" s="29"/>
      <c r="AM36" s="24"/>
      <c r="AN36" s="26"/>
      <c r="AO36" s="26">
        <v>1</v>
      </c>
      <c r="AP36" s="30"/>
    </row>
    <row r="37" spans="1:42" ht="26.1" customHeight="1" x14ac:dyDescent="0.25">
      <c r="A37" s="77">
        <f t="shared" si="1"/>
        <v>116.03100000000015</v>
      </c>
      <c r="B37" s="129" t="s">
        <v>184</v>
      </c>
      <c r="C37" s="77" t="s">
        <v>101</v>
      </c>
      <c r="D37" s="27" t="s">
        <v>102</v>
      </c>
      <c r="E37" s="27" t="s">
        <v>103</v>
      </c>
      <c r="F37" s="17" t="s">
        <v>51</v>
      </c>
      <c r="G37" s="17" t="s">
        <v>104</v>
      </c>
      <c r="H37" s="131">
        <v>43709</v>
      </c>
      <c r="I37" s="131">
        <v>43738</v>
      </c>
      <c r="J37" s="18" t="str">
        <f t="shared" si="0"/>
        <v>01.09.19 - 30.09.19 (1 months)</v>
      </c>
      <c r="K37" s="34" t="s">
        <v>49</v>
      </c>
      <c r="L37" s="20"/>
      <c r="M37" s="20"/>
      <c r="N37" s="21" t="str">
        <f t="shared" si="14"/>
        <v/>
      </c>
      <c r="O37" s="20">
        <v>1500</v>
      </c>
      <c r="P37" s="20">
        <v>1900</v>
      </c>
      <c r="Q37" s="21">
        <f t="shared" si="15"/>
        <v>4</v>
      </c>
      <c r="R37" s="20">
        <v>1500</v>
      </c>
      <c r="S37" s="20">
        <v>1900</v>
      </c>
      <c r="T37" s="28">
        <f t="shared" si="16"/>
        <v>4</v>
      </c>
      <c r="U37" s="26">
        <v>7.68</v>
      </c>
      <c r="V37" s="26"/>
      <c r="W37" s="26"/>
      <c r="X37" s="31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30"/>
      <c r="AK37" s="30"/>
      <c r="AL37" s="29"/>
      <c r="AM37" s="24"/>
      <c r="AN37" s="26"/>
      <c r="AO37" s="26">
        <v>2</v>
      </c>
      <c r="AP37" s="30"/>
    </row>
    <row r="38" spans="1:42" ht="26.1" customHeight="1" x14ac:dyDescent="0.25">
      <c r="A38" s="77">
        <f t="shared" si="1"/>
        <v>116.03200000000015</v>
      </c>
      <c r="B38" s="129" t="s">
        <v>184</v>
      </c>
      <c r="C38" s="77" t="s">
        <v>101</v>
      </c>
      <c r="D38" s="27" t="s">
        <v>102</v>
      </c>
      <c r="E38" s="27" t="s">
        <v>105</v>
      </c>
      <c r="F38" s="17" t="s">
        <v>51</v>
      </c>
      <c r="G38" s="17" t="s">
        <v>104</v>
      </c>
      <c r="H38" s="131">
        <v>43709</v>
      </c>
      <c r="I38" s="131">
        <v>43738</v>
      </c>
      <c r="J38" s="18" t="str">
        <f t="shared" si="0"/>
        <v>01.09.19 - 30.09.19 (1 months)</v>
      </c>
      <c r="K38" s="19" t="s">
        <v>49</v>
      </c>
      <c r="L38" s="20"/>
      <c r="M38" s="20"/>
      <c r="N38" s="21" t="str">
        <f t="shared" si="14"/>
        <v/>
      </c>
      <c r="O38" s="20">
        <v>1500</v>
      </c>
      <c r="P38" s="20">
        <v>1900</v>
      </c>
      <c r="Q38" s="21">
        <f t="shared" si="15"/>
        <v>4</v>
      </c>
      <c r="R38" s="20">
        <v>1500</v>
      </c>
      <c r="S38" s="20">
        <v>1900</v>
      </c>
      <c r="T38" s="28">
        <f t="shared" si="16"/>
        <v>4</v>
      </c>
      <c r="U38" s="16">
        <v>3.84</v>
      </c>
      <c r="V38" s="26"/>
      <c r="W38" s="26"/>
      <c r="X38" s="31"/>
      <c r="Y38" s="26"/>
      <c r="Z38" s="26"/>
      <c r="AA38" s="26"/>
      <c r="AB38" s="26"/>
      <c r="AC38" s="16"/>
      <c r="AD38" s="16"/>
      <c r="AE38" s="16"/>
      <c r="AF38" s="16"/>
      <c r="AG38" s="16"/>
      <c r="AH38" s="16"/>
      <c r="AI38" s="16"/>
      <c r="AJ38" s="24"/>
      <c r="AK38" s="24"/>
      <c r="AL38" s="29"/>
      <c r="AM38" s="24"/>
      <c r="AN38" s="26"/>
      <c r="AO38" s="26">
        <v>1</v>
      </c>
      <c r="AP38" s="30"/>
    </row>
    <row r="39" spans="1:42" ht="26.1" customHeight="1" x14ac:dyDescent="0.25">
      <c r="A39" s="77">
        <f t="shared" si="1"/>
        <v>116.03300000000016</v>
      </c>
      <c r="B39" s="132" t="s">
        <v>170</v>
      </c>
      <c r="C39" s="21">
        <v>2</v>
      </c>
      <c r="D39" s="17" t="s">
        <v>106</v>
      </c>
      <c r="E39" s="17" t="s">
        <v>107</v>
      </c>
      <c r="F39" s="17" t="s">
        <v>46</v>
      </c>
      <c r="G39" s="17" t="s">
        <v>60</v>
      </c>
      <c r="H39" s="131">
        <v>43708</v>
      </c>
      <c r="I39" s="131">
        <v>43738</v>
      </c>
      <c r="J39" s="18" t="str">
        <f t="shared" si="0"/>
        <v>31.08.19 - 30.09.19 (1 months)</v>
      </c>
      <c r="K39" s="19" t="s">
        <v>49</v>
      </c>
      <c r="L39" s="20">
        <v>2300</v>
      </c>
      <c r="M39" s="20">
        <v>2300</v>
      </c>
      <c r="N39" s="21">
        <f>IF(L39&gt;M39, (2400-L39+M39)/100, IF(AND(L39="",M39="",L39=M39), "", IF(L39=M39,24,(M39-L39)/100)))</f>
        <v>24</v>
      </c>
      <c r="O39" s="20">
        <v>2300</v>
      </c>
      <c r="P39" s="20">
        <v>2300</v>
      </c>
      <c r="Q39" s="21">
        <f>IF(O39&gt;P39, (2400-O39+P39)/100, IF(AND(O39="",P39="",O39=P39), "", IF(O39=P39,24,(P39-O39)/100)))</f>
        <v>24</v>
      </c>
      <c r="R39" s="20">
        <v>2300</v>
      </c>
      <c r="S39" s="20">
        <v>2300</v>
      </c>
      <c r="T39" s="21">
        <f>IF(R39&gt;S39, (2400-R39+S39)/100, IF(AND(R39="",S39="",R39=S39), "", IF(R39=S39,24,(S39-R39)/100)))</f>
        <v>24</v>
      </c>
      <c r="U39" s="16">
        <v>153</v>
      </c>
      <c r="V39" s="16">
        <v>0</v>
      </c>
      <c r="W39" s="22"/>
      <c r="X39" s="23" t="s">
        <v>108</v>
      </c>
      <c r="Y39" s="16">
        <v>645</v>
      </c>
      <c r="Z39" s="16">
        <v>420</v>
      </c>
      <c r="AA39" s="16">
        <v>420</v>
      </c>
      <c r="AB39" s="16">
        <v>300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24</v>
      </c>
      <c r="AI39" s="16">
        <v>68</v>
      </c>
      <c r="AJ39" s="24" t="s">
        <v>53</v>
      </c>
      <c r="AK39" s="24" t="s">
        <v>101</v>
      </c>
      <c r="AL39" s="25"/>
      <c r="AM39" s="24" t="s">
        <v>53</v>
      </c>
      <c r="AN39" s="16"/>
      <c r="AO39" s="16"/>
      <c r="AP39" s="24"/>
    </row>
    <row r="40" spans="1:42" ht="26.1" customHeight="1" x14ac:dyDescent="0.25">
      <c r="A40" s="77">
        <f t="shared" si="1"/>
        <v>116.03400000000016</v>
      </c>
      <c r="B40" s="129" t="s">
        <v>184</v>
      </c>
      <c r="C40" s="130" t="s">
        <v>101</v>
      </c>
      <c r="D40" s="17" t="s">
        <v>109</v>
      </c>
      <c r="E40" s="17" t="s">
        <v>110</v>
      </c>
      <c r="F40" s="17" t="s">
        <v>51</v>
      </c>
      <c r="G40" s="17" t="s">
        <v>104</v>
      </c>
      <c r="H40" s="131">
        <v>43709</v>
      </c>
      <c r="I40" s="131">
        <v>43738</v>
      </c>
      <c r="J40" s="18" t="str">
        <f t="shared" si="0"/>
        <v>01.09.19 - 30.09.19 (1 months)</v>
      </c>
      <c r="K40" s="19" t="s">
        <v>49</v>
      </c>
      <c r="L40" s="20">
        <v>700</v>
      </c>
      <c r="M40" s="20">
        <v>2300</v>
      </c>
      <c r="N40" s="21">
        <f>IF(L40&gt;M40, (2400-L40+M40)/100, IF(AND(L40="",M40="",L40=M40), "", IF(L40=M40,24,(M40-L40)/100)))</f>
        <v>16</v>
      </c>
      <c r="O40" s="20">
        <v>700</v>
      </c>
      <c r="P40" s="20">
        <v>2300</v>
      </c>
      <c r="Q40" s="21">
        <f>IF(O40&gt;P40, (2400-O40+P40)/100, IF(AND(O40="",P40="",O40=P40), "", IF(O40=P40,24,(P40-O40)/100)))</f>
        <v>16</v>
      </c>
      <c r="R40" s="20">
        <v>700</v>
      </c>
      <c r="S40" s="20">
        <v>2300</v>
      </c>
      <c r="T40" s="21">
        <f>IF(R40&gt;S40, (2400-R40+S40)/100, IF(AND(R40="",S40="",R40=S40), "", IF(R40=S40,24,(S40-R40)/100)))</f>
        <v>16</v>
      </c>
      <c r="U40" s="16">
        <v>124</v>
      </c>
      <c r="V40" s="16"/>
      <c r="W40" s="22"/>
      <c r="X40" s="23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24"/>
      <c r="AK40" s="24"/>
      <c r="AL40" s="25"/>
      <c r="AM40" s="24"/>
      <c r="AN40" s="16"/>
      <c r="AO40" s="16">
        <v>40</v>
      </c>
      <c r="AP40" s="24"/>
    </row>
    <row r="41" spans="1:42" ht="26.1" customHeight="1" x14ac:dyDescent="0.25">
      <c r="A41" s="77">
        <f t="shared" si="1"/>
        <v>116.03500000000017</v>
      </c>
      <c r="B41" s="132" t="s">
        <v>170</v>
      </c>
      <c r="C41" s="21">
        <v>2</v>
      </c>
      <c r="D41" s="17" t="s">
        <v>111</v>
      </c>
      <c r="E41" s="17" t="s">
        <v>112</v>
      </c>
      <c r="F41" s="17" t="s">
        <v>51</v>
      </c>
      <c r="G41" s="17" t="s">
        <v>104</v>
      </c>
      <c r="H41" s="131">
        <v>43708</v>
      </c>
      <c r="I41" s="131">
        <v>43738</v>
      </c>
      <c r="J41" s="18" t="str">
        <f t="shared" si="0"/>
        <v>31.08.19 - 30.09.19 (1 months)</v>
      </c>
      <c r="K41" s="35" t="s">
        <v>49</v>
      </c>
      <c r="L41" s="20">
        <v>2300</v>
      </c>
      <c r="M41" s="20">
        <v>700</v>
      </c>
      <c r="N41" s="21">
        <f>IF(L41&gt;M41, (2400-L41+M41)/100, IF(AND(L41="",M41="",L41=M41), "", IF(L41=M41,24,(M41-L41)/100)))</f>
        <v>8</v>
      </c>
      <c r="O41" s="20">
        <v>2300</v>
      </c>
      <c r="P41" s="20">
        <v>700</v>
      </c>
      <c r="Q41" s="21">
        <f>IF(O41&gt;P41, (2400-O41+P41)/100, IF(AND(O41="",P41="",O41=P41), "", IF(O41=P41,24,(P41-O41)/100)))</f>
        <v>8</v>
      </c>
      <c r="R41" s="20">
        <v>2300</v>
      </c>
      <c r="S41" s="20">
        <v>700</v>
      </c>
      <c r="T41" s="21">
        <f>IF(R41&gt;S41, (2400-R41+S41)/100, IF(AND(R41="",S41="",R41=S41), "", IF(R41=S41,24,(S41-R41)/100)))</f>
        <v>8</v>
      </c>
      <c r="U41" s="16">
        <v>38.72</v>
      </c>
      <c r="V41" s="16">
        <v>0</v>
      </c>
      <c r="W41" s="22"/>
      <c r="X41" s="23"/>
      <c r="Y41" s="16"/>
      <c r="Z41" s="16"/>
      <c r="AA41" s="16"/>
      <c r="AB41" s="16"/>
      <c r="AC41" s="16">
        <v>3.2</v>
      </c>
      <c r="AD41" s="16">
        <v>8</v>
      </c>
      <c r="AE41" s="16">
        <v>8</v>
      </c>
      <c r="AF41" s="16">
        <v>3.2</v>
      </c>
      <c r="AG41" s="16">
        <v>8</v>
      </c>
      <c r="AH41" s="16">
        <v>0</v>
      </c>
      <c r="AI41" s="16">
        <v>0</v>
      </c>
      <c r="AJ41" s="24"/>
      <c r="AK41" s="24"/>
      <c r="AL41" s="25" t="s">
        <v>74</v>
      </c>
      <c r="AM41" s="24"/>
      <c r="AN41" s="16"/>
      <c r="AO41" s="16"/>
      <c r="AP41" s="24"/>
    </row>
    <row r="42" spans="1:42" ht="26.1" customHeight="1" x14ac:dyDescent="0.25">
      <c r="A42" s="77">
        <f t="shared" si="1"/>
        <v>116.03600000000017</v>
      </c>
      <c r="B42" s="132" t="s">
        <v>170</v>
      </c>
      <c r="C42" s="21">
        <v>2</v>
      </c>
      <c r="D42" s="17" t="s">
        <v>111</v>
      </c>
      <c r="E42" s="17" t="s">
        <v>112</v>
      </c>
      <c r="F42" s="17" t="s">
        <v>51</v>
      </c>
      <c r="G42" s="17" t="s">
        <v>104</v>
      </c>
      <c r="H42" s="131">
        <v>43708</v>
      </c>
      <c r="I42" s="131">
        <v>43738</v>
      </c>
      <c r="J42" s="18" t="str">
        <f t="shared" si="0"/>
        <v>31.08.19 - 30.09.19 (1 months)</v>
      </c>
      <c r="K42" s="35" t="s">
        <v>49</v>
      </c>
      <c r="L42" s="20">
        <v>2300</v>
      </c>
      <c r="M42" s="20">
        <v>700</v>
      </c>
      <c r="N42" s="21">
        <f t="shared" ref="N42:N48" si="17">IF(L42&gt;M42, (2400-L42+M42)/100, IF(AND(L42="",M42="",L42=M42), "", IF(L42=M42,24,(M42-L42)/100)))</f>
        <v>8</v>
      </c>
      <c r="O42" s="20">
        <v>2300</v>
      </c>
      <c r="P42" s="20">
        <v>700</v>
      </c>
      <c r="Q42" s="21">
        <f t="shared" ref="Q42:Q48" si="18">IF(O42&gt;P42, (2400-O42+P42)/100, IF(AND(O42="",P42="",O42=P42), "", IF(O42=P42,24,(P42-O42)/100)))</f>
        <v>8</v>
      </c>
      <c r="R42" s="20">
        <v>2300</v>
      </c>
      <c r="S42" s="20">
        <v>700</v>
      </c>
      <c r="T42" s="28">
        <f t="shared" ref="T42:T48" si="19">IF(R42&gt;S42, (2400-R42+S42)/100, IF(AND(R42="",S42="",R42=S42), "", IF(R42=S42,24,(S42-R42)/100)))</f>
        <v>8</v>
      </c>
      <c r="U42" s="16">
        <v>0</v>
      </c>
      <c r="V42" s="16">
        <v>0</v>
      </c>
      <c r="W42" s="22"/>
      <c r="X42" s="23"/>
      <c r="Y42" s="16"/>
      <c r="Z42" s="16"/>
      <c r="AA42" s="16"/>
      <c r="AB42" s="16"/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0.8</v>
      </c>
      <c r="AI42" s="16">
        <v>2</v>
      </c>
      <c r="AJ42" s="24"/>
      <c r="AK42" s="24"/>
      <c r="AL42" s="29" t="s">
        <v>74</v>
      </c>
      <c r="AM42" s="24" t="s">
        <v>63</v>
      </c>
      <c r="AN42" s="26"/>
      <c r="AO42" s="26"/>
      <c r="AP42" s="30"/>
    </row>
    <row r="43" spans="1:42" ht="26.1" customHeight="1" x14ac:dyDescent="0.25">
      <c r="A43" s="77">
        <f t="shared" si="1"/>
        <v>116.03700000000018</v>
      </c>
      <c r="B43" s="129" t="s">
        <v>184</v>
      </c>
      <c r="C43" s="130" t="s">
        <v>101</v>
      </c>
      <c r="D43" s="17" t="s">
        <v>111</v>
      </c>
      <c r="E43" s="17" t="s">
        <v>112</v>
      </c>
      <c r="F43" s="17" t="s">
        <v>51</v>
      </c>
      <c r="G43" s="17" t="s">
        <v>104</v>
      </c>
      <c r="H43" s="131">
        <v>43709</v>
      </c>
      <c r="I43" s="131">
        <v>43738</v>
      </c>
      <c r="J43" s="18" t="str">
        <f t="shared" si="0"/>
        <v>01.09.19 - 30.09.19 (1 months)</v>
      </c>
      <c r="K43" s="35" t="s">
        <v>49</v>
      </c>
      <c r="L43" s="20">
        <v>700</v>
      </c>
      <c r="M43" s="20">
        <v>2300</v>
      </c>
      <c r="N43" s="21">
        <f t="shared" si="17"/>
        <v>16</v>
      </c>
      <c r="O43" s="20">
        <v>700</v>
      </c>
      <c r="P43" s="20">
        <v>2300</v>
      </c>
      <c r="Q43" s="21">
        <f t="shared" si="18"/>
        <v>16</v>
      </c>
      <c r="R43" s="20">
        <v>700</v>
      </c>
      <c r="S43" s="20">
        <v>2300</v>
      </c>
      <c r="T43" s="28">
        <f t="shared" si="19"/>
        <v>16</v>
      </c>
      <c r="U43" s="16">
        <v>51.84</v>
      </c>
      <c r="V43" s="16">
        <v>0</v>
      </c>
      <c r="W43" s="22"/>
      <c r="X43" s="23"/>
      <c r="Y43" s="16"/>
      <c r="Z43" s="16"/>
      <c r="AA43" s="16"/>
      <c r="AB43" s="16"/>
      <c r="AC43" s="16">
        <v>3.2</v>
      </c>
      <c r="AD43" s="16">
        <v>8</v>
      </c>
      <c r="AE43" s="16">
        <v>8</v>
      </c>
      <c r="AF43" s="16">
        <v>3.2</v>
      </c>
      <c r="AG43" s="16">
        <v>8</v>
      </c>
      <c r="AH43" s="16">
        <v>0</v>
      </c>
      <c r="AI43" s="16">
        <v>0</v>
      </c>
      <c r="AJ43" s="24"/>
      <c r="AK43" s="24"/>
      <c r="AL43" s="29" t="s">
        <v>76</v>
      </c>
      <c r="AM43" s="24"/>
      <c r="AN43" s="26"/>
      <c r="AO43" s="26"/>
      <c r="AP43" s="30"/>
    </row>
    <row r="44" spans="1:42" ht="26.1" customHeight="1" x14ac:dyDescent="0.25">
      <c r="A44" s="77">
        <f t="shared" si="1"/>
        <v>116.03800000000018</v>
      </c>
      <c r="B44" s="129" t="s">
        <v>184</v>
      </c>
      <c r="C44" s="130" t="s">
        <v>101</v>
      </c>
      <c r="D44" s="17" t="s">
        <v>111</v>
      </c>
      <c r="E44" s="17" t="s">
        <v>112</v>
      </c>
      <c r="F44" s="17" t="s">
        <v>51</v>
      </c>
      <c r="G44" s="17" t="s">
        <v>104</v>
      </c>
      <c r="H44" s="131">
        <v>43709</v>
      </c>
      <c r="I44" s="131">
        <v>43738</v>
      </c>
      <c r="J44" s="18" t="str">
        <f t="shared" si="0"/>
        <v>01.09.19 - 30.09.19 (1 months)</v>
      </c>
      <c r="K44" s="35" t="s">
        <v>49</v>
      </c>
      <c r="L44" s="20">
        <v>700</v>
      </c>
      <c r="M44" s="20">
        <v>2300</v>
      </c>
      <c r="N44" s="21">
        <f t="shared" si="17"/>
        <v>16</v>
      </c>
      <c r="O44" s="20">
        <v>700</v>
      </c>
      <c r="P44" s="20">
        <v>2300</v>
      </c>
      <c r="Q44" s="21">
        <f t="shared" si="18"/>
        <v>16</v>
      </c>
      <c r="R44" s="20">
        <v>700</v>
      </c>
      <c r="S44" s="20">
        <v>2300</v>
      </c>
      <c r="T44" s="28">
        <f t="shared" si="19"/>
        <v>16</v>
      </c>
      <c r="U44" s="16">
        <v>0</v>
      </c>
      <c r="V44" s="16">
        <v>0</v>
      </c>
      <c r="W44" s="22"/>
      <c r="X44" s="23"/>
      <c r="Y44" s="16"/>
      <c r="Z44" s="16"/>
      <c r="AA44" s="16"/>
      <c r="AB44" s="16"/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0.8</v>
      </c>
      <c r="AI44" s="16">
        <v>2</v>
      </c>
      <c r="AJ44" s="24"/>
      <c r="AK44" s="24"/>
      <c r="AL44" s="29" t="s">
        <v>76</v>
      </c>
      <c r="AM44" s="24"/>
      <c r="AN44" s="26"/>
      <c r="AO44" s="26"/>
      <c r="AP44" s="30"/>
    </row>
    <row r="45" spans="1:42" ht="26.1" customHeight="1" x14ac:dyDescent="0.25">
      <c r="A45" s="77">
        <f t="shared" si="1"/>
        <v>116.03900000000019</v>
      </c>
      <c r="B45" s="132" t="s">
        <v>170</v>
      </c>
      <c r="C45" s="21">
        <v>2</v>
      </c>
      <c r="D45" s="17" t="s">
        <v>111</v>
      </c>
      <c r="E45" s="27" t="s">
        <v>113</v>
      </c>
      <c r="F45" s="17" t="s">
        <v>51</v>
      </c>
      <c r="G45" s="17" t="s">
        <v>104</v>
      </c>
      <c r="H45" s="131">
        <v>43709</v>
      </c>
      <c r="I45" s="131">
        <v>43738</v>
      </c>
      <c r="J45" s="18" t="str">
        <f t="shared" si="0"/>
        <v>01.09.19 - 30.09.19 (1 months)</v>
      </c>
      <c r="K45" s="35" t="s">
        <v>49</v>
      </c>
      <c r="L45" s="20">
        <v>700</v>
      </c>
      <c r="M45" s="20">
        <v>1100</v>
      </c>
      <c r="N45" s="21">
        <f t="shared" si="17"/>
        <v>4</v>
      </c>
      <c r="O45" s="20">
        <v>700</v>
      </c>
      <c r="P45" s="20">
        <v>1100</v>
      </c>
      <c r="Q45" s="21">
        <f t="shared" si="18"/>
        <v>4</v>
      </c>
      <c r="R45" s="20">
        <v>700</v>
      </c>
      <c r="S45" s="20">
        <v>1100</v>
      </c>
      <c r="T45" s="28">
        <f t="shared" si="19"/>
        <v>4</v>
      </c>
      <c r="U45" s="36">
        <v>100.8</v>
      </c>
      <c r="V45" s="26">
        <v>0</v>
      </c>
      <c r="W45" s="26"/>
      <c r="X45" s="31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30"/>
      <c r="AK45" s="30"/>
      <c r="AL45" s="29" t="s">
        <v>78</v>
      </c>
      <c r="AM45" s="24"/>
      <c r="AN45" s="26"/>
      <c r="AO45" s="26">
        <v>28</v>
      </c>
      <c r="AP45" s="30"/>
    </row>
    <row r="46" spans="1:42" ht="26.1" customHeight="1" x14ac:dyDescent="0.25">
      <c r="A46" s="77">
        <f t="shared" si="1"/>
        <v>116.04000000000019</v>
      </c>
      <c r="B46" s="132" t="s">
        <v>170</v>
      </c>
      <c r="C46" s="21">
        <v>2</v>
      </c>
      <c r="D46" s="17" t="s">
        <v>111</v>
      </c>
      <c r="E46" s="27" t="s">
        <v>113</v>
      </c>
      <c r="F46" s="17" t="s">
        <v>51</v>
      </c>
      <c r="G46" s="17" t="s">
        <v>104</v>
      </c>
      <c r="H46" s="131">
        <v>43709</v>
      </c>
      <c r="I46" s="131">
        <v>43738</v>
      </c>
      <c r="J46" s="18" t="str">
        <f t="shared" si="0"/>
        <v>01.09.19 - 30.09.19 (1 months)</v>
      </c>
      <c r="K46" s="35" t="s">
        <v>49</v>
      </c>
      <c r="L46" s="20">
        <v>1100</v>
      </c>
      <c r="M46" s="20">
        <v>1500</v>
      </c>
      <c r="N46" s="21">
        <f t="shared" si="17"/>
        <v>4</v>
      </c>
      <c r="O46" s="20">
        <v>1100</v>
      </c>
      <c r="P46" s="20">
        <v>1500</v>
      </c>
      <c r="Q46" s="21">
        <f t="shared" si="18"/>
        <v>4</v>
      </c>
      <c r="R46" s="20">
        <v>1100</v>
      </c>
      <c r="S46" s="20">
        <v>1500</v>
      </c>
      <c r="T46" s="28">
        <f t="shared" si="19"/>
        <v>4</v>
      </c>
      <c r="U46" s="36">
        <v>108</v>
      </c>
      <c r="V46" s="26">
        <v>0</v>
      </c>
      <c r="W46" s="26"/>
      <c r="X46" s="31"/>
      <c r="Y46" s="26"/>
      <c r="Z46" s="26"/>
      <c r="AA46" s="26"/>
      <c r="AB46" s="26"/>
      <c r="AC46" s="16"/>
      <c r="AD46" s="16"/>
      <c r="AE46" s="16"/>
      <c r="AF46" s="16"/>
      <c r="AG46" s="16"/>
      <c r="AH46" s="16"/>
      <c r="AI46" s="16"/>
      <c r="AJ46" s="24"/>
      <c r="AK46" s="24"/>
      <c r="AL46" s="29" t="s">
        <v>78</v>
      </c>
      <c r="AM46" s="24"/>
      <c r="AN46" s="26"/>
      <c r="AO46" s="26">
        <v>30</v>
      </c>
      <c r="AP46" s="30"/>
    </row>
    <row r="47" spans="1:42" ht="26.1" customHeight="1" x14ac:dyDescent="0.25">
      <c r="A47" s="77">
        <f t="shared" si="1"/>
        <v>116.0410000000002</v>
      </c>
      <c r="B47" s="132" t="s">
        <v>170</v>
      </c>
      <c r="C47" s="21">
        <v>2</v>
      </c>
      <c r="D47" s="17" t="s">
        <v>111</v>
      </c>
      <c r="E47" s="27" t="s">
        <v>113</v>
      </c>
      <c r="F47" s="17" t="s">
        <v>51</v>
      </c>
      <c r="G47" s="17" t="s">
        <v>104</v>
      </c>
      <c r="H47" s="131">
        <v>43709</v>
      </c>
      <c r="I47" s="131">
        <v>43738</v>
      </c>
      <c r="J47" s="18" t="str">
        <f t="shared" si="0"/>
        <v>01.09.19 - 30.09.19 (1 months)</v>
      </c>
      <c r="K47" s="35" t="s">
        <v>49</v>
      </c>
      <c r="L47" s="20">
        <v>1500</v>
      </c>
      <c r="M47" s="20">
        <v>1900</v>
      </c>
      <c r="N47" s="21">
        <f t="shared" si="17"/>
        <v>4</v>
      </c>
      <c r="O47" s="20">
        <v>1500</v>
      </c>
      <c r="P47" s="20">
        <v>1900</v>
      </c>
      <c r="Q47" s="21">
        <f t="shared" si="18"/>
        <v>4</v>
      </c>
      <c r="R47" s="20">
        <v>1500</v>
      </c>
      <c r="S47" s="20">
        <v>1900</v>
      </c>
      <c r="T47" s="28">
        <f t="shared" si="19"/>
        <v>4</v>
      </c>
      <c r="U47" s="36">
        <v>93.600000000000009</v>
      </c>
      <c r="V47" s="26">
        <v>0</v>
      </c>
      <c r="W47" s="16"/>
      <c r="X47" s="23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24"/>
      <c r="AK47" s="24"/>
      <c r="AL47" s="29" t="s">
        <v>78</v>
      </c>
      <c r="AM47" s="24"/>
      <c r="AN47" s="26"/>
      <c r="AO47" s="26">
        <v>26</v>
      </c>
      <c r="AP47" s="30"/>
    </row>
    <row r="48" spans="1:42" ht="26.1" customHeight="1" x14ac:dyDescent="0.25">
      <c r="A48" s="77">
        <f t="shared" si="1"/>
        <v>116.0420000000002</v>
      </c>
      <c r="B48" s="132" t="s">
        <v>170</v>
      </c>
      <c r="C48" s="21">
        <v>2</v>
      </c>
      <c r="D48" s="17" t="s">
        <v>111</v>
      </c>
      <c r="E48" s="27" t="s">
        <v>113</v>
      </c>
      <c r="F48" s="17" t="s">
        <v>51</v>
      </c>
      <c r="G48" s="17" t="s">
        <v>104</v>
      </c>
      <c r="H48" s="131">
        <v>43709</v>
      </c>
      <c r="I48" s="131">
        <v>43738</v>
      </c>
      <c r="J48" s="18" t="str">
        <f t="shared" si="0"/>
        <v>01.09.19 - 30.09.19 (1 months)</v>
      </c>
      <c r="K48" s="35" t="s">
        <v>49</v>
      </c>
      <c r="L48" s="20">
        <v>1900</v>
      </c>
      <c r="M48" s="20">
        <v>2300</v>
      </c>
      <c r="N48" s="21">
        <f t="shared" si="17"/>
        <v>4</v>
      </c>
      <c r="O48" s="20">
        <v>1900</v>
      </c>
      <c r="P48" s="20">
        <v>2300</v>
      </c>
      <c r="Q48" s="21">
        <f t="shared" si="18"/>
        <v>4</v>
      </c>
      <c r="R48" s="20">
        <v>1900</v>
      </c>
      <c r="S48" s="20">
        <v>2300</v>
      </c>
      <c r="T48" s="28">
        <f t="shared" si="19"/>
        <v>4</v>
      </c>
      <c r="U48" s="36">
        <v>111.60000000000001</v>
      </c>
      <c r="V48" s="26">
        <v>0</v>
      </c>
      <c r="W48" s="16"/>
      <c r="X48" s="23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24"/>
      <c r="AK48" s="24"/>
      <c r="AL48" s="29" t="s">
        <v>78</v>
      </c>
      <c r="AM48" s="24"/>
      <c r="AN48" s="26"/>
      <c r="AO48" s="26">
        <v>31</v>
      </c>
      <c r="AP48" s="30"/>
    </row>
    <row r="49" spans="1:42" ht="26.1" customHeight="1" x14ac:dyDescent="0.25">
      <c r="A49" s="77">
        <f t="shared" si="1"/>
        <v>116.04300000000021</v>
      </c>
      <c r="B49" s="129" t="s">
        <v>184</v>
      </c>
      <c r="C49" s="130" t="s">
        <v>101</v>
      </c>
      <c r="D49" s="17" t="s">
        <v>114</v>
      </c>
      <c r="E49" s="27" t="s">
        <v>115</v>
      </c>
      <c r="F49" s="27" t="s">
        <v>51</v>
      </c>
      <c r="G49" s="17" t="s">
        <v>56</v>
      </c>
      <c r="H49" s="131">
        <v>43708</v>
      </c>
      <c r="I49" s="131">
        <v>43738</v>
      </c>
      <c r="J49" s="18" t="str">
        <f t="shared" si="0"/>
        <v>31.08.19 - 30.09.19 (1 months)</v>
      </c>
      <c r="K49" s="32" t="s">
        <v>49</v>
      </c>
      <c r="L49" s="20">
        <v>2300</v>
      </c>
      <c r="M49" s="20">
        <v>2300</v>
      </c>
      <c r="N49" s="21">
        <f>IF(L49&gt;M49, (2400-L49+M49)/100, IF(AND(L49="",M49="",L49=M49), "", IF(L49=M49,24,(M49-L49)/100)))</f>
        <v>24</v>
      </c>
      <c r="O49" s="20"/>
      <c r="P49" s="20"/>
      <c r="Q49" s="21" t="str">
        <f>IF(O49&gt;P49, (2400-O49+P49)/100, IF(AND(O49="",P49="",O49=P49), "", IF(O49=P49,24,(P49-O49)/100)))</f>
        <v/>
      </c>
      <c r="R49" s="20"/>
      <c r="S49" s="20"/>
      <c r="T49" s="21" t="str">
        <f>IF(R49&gt;S49, (2400-R49+S49)/100, IF(AND(R49="",S49="",R49=S49), "", IF(R49=S49,24,(S49-R49)/100)))</f>
        <v/>
      </c>
      <c r="U49" s="16">
        <v>10</v>
      </c>
      <c r="V49" s="16"/>
      <c r="W49" s="22"/>
      <c r="X49" s="23"/>
      <c r="Y49" s="16"/>
      <c r="Z49" s="16"/>
      <c r="AA49" s="16"/>
      <c r="AB49" s="16"/>
      <c r="AC49" s="16">
        <v>0.8</v>
      </c>
      <c r="AD49" s="16">
        <v>2</v>
      </c>
      <c r="AE49" s="16">
        <v>2</v>
      </c>
      <c r="AF49" s="16">
        <v>0.8</v>
      </c>
      <c r="AG49" s="16">
        <v>2</v>
      </c>
      <c r="AH49" s="16">
        <v>0.4</v>
      </c>
      <c r="AI49" s="16">
        <v>1</v>
      </c>
      <c r="AJ49" s="24"/>
      <c r="AK49" s="24"/>
      <c r="AL49" s="25"/>
      <c r="AM49" s="24"/>
      <c r="AN49" s="16"/>
      <c r="AO49" s="16"/>
      <c r="AP49" s="24" t="s">
        <v>116</v>
      </c>
    </row>
    <row r="50" spans="1:42" ht="26.1" customHeight="1" x14ac:dyDescent="0.25">
      <c r="A50" s="77">
        <f t="shared" si="1"/>
        <v>116.04400000000021</v>
      </c>
      <c r="B50" s="129" t="s">
        <v>184</v>
      </c>
      <c r="C50" s="130" t="s">
        <v>101</v>
      </c>
      <c r="D50" s="17" t="s">
        <v>114</v>
      </c>
      <c r="E50" s="27" t="s">
        <v>115</v>
      </c>
      <c r="F50" s="27" t="s">
        <v>51</v>
      </c>
      <c r="G50" s="17" t="s">
        <v>56</v>
      </c>
      <c r="H50" s="131">
        <v>43708</v>
      </c>
      <c r="I50" s="131">
        <v>43738</v>
      </c>
      <c r="J50" s="18" t="str">
        <f t="shared" si="0"/>
        <v>31.08.19 - 30.09.19 (1 months)</v>
      </c>
      <c r="K50" s="32" t="s">
        <v>49</v>
      </c>
      <c r="L50" s="20"/>
      <c r="M50" s="20"/>
      <c r="N50" s="21" t="str">
        <f t="shared" ref="N50" si="20">IF(L50&gt;M50, (2400-L50+M50)/100, IF(AND(L50="",M50="",L50=M50), "", IF(L50=M50,24,(M50-L50)/100)))</f>
        <v/>
      </c>
      <c r="O50" s="20">
        <v>2300</v>
      </c>
      <c r="P50" s="20">
        <v>2300</v>
      </c>
      <c r="Q50" s="21">
        <f t="shared" ref="Q50" si="21">IF(O50&gt;P50, (2400-O50+P50)/100, IF(AND(O50="",P50="",O50=P50), "", IF(O50=P50,24,(P50-O50)/100)))</f>
        <v>24</v>
      </c>
      <c r="R50" s="20">
        <v>2300</v>
      </c>
      <c r="S50" s="20">
        <v>2300</v>
      </c>
      <c r="T50" s="28">
        <f t="shared" ref="T50" si="22">IF(R50&gt;S50, (2400-R50+S50)/100, IF(AND(R50="",S50="",R50=S50), "", IF(R50=S50,24,(S50-R50)/100)))</f>
        <v>24</v>
      </c>
      <c r="U50" s="16">
        <v>5</v>
      </c>
      <c r="V50" s="16"/>
      <c r="W50" s="22"/>
      <c r="X50" s="23"/>
      <c r="Y50" s="16"/>
      <c r="Z50" s="16"/>
      <c r="AA50" s="16"/>
      <c r="AB50" s="16"/>
      <c r="AC50" s="16">
        <v>0.4</v>
      </c>
      <c r="AD50" s="16">
        <v>1</v>
      </c>
      <c r="AE50" s="16">
        <v>1</v>
      </c>
      <c r="AF50" s="16">
        <v>0.4</v>
      </c>
      <c r="AG50" s="16">
        <v>1</v>
      </c>
      <c r="AH50" s="16">
        <v>0.4</v>
      </c>
      <c r="AI50" s="16">
        <v>1</v>
      </c>
      <c r="AJ50" s="24"/>
      <c r="AK50" s="24"/>
      <c r="AL50" s="29"/>
      <c r="AM50" s="24" t="s">
        <v>63</v>
      </c>
      <c r="AN50" s="26"/>
      <c r="AO50" s="26"/>
      <c r="AP50" s="24" t="s">
        <v>116</v>
      </c>
    </row>
    <row r="51" spans="1:42" ht="26.1" customHeight="1" x14ac:dyDescent="0.25">
      <c r="A51" s="77">
        <f t="shared" si="1"/>
        <v>116.04500000000021</v>
      </c>
      <c r="B51" s="132" t="s">
        <v>170</v>
      </c>
      <c r="C51" s="21">
        <v>4</v>
      </c>
      <c r="D51" s="17" t="s">
        <v>117</v>
      </c>
      <c r="E51" s="17" t="s">
        <v>118</v>
      </c>
      <c r="F51" s="17" t="s">
        <v>51</v>
      </c>
      <c r="G51" s="17" t="s">
        <v>119</v>
      </c>
      <c r="H51" s="131">
        <v>43709</v>
      </c>
      <c r="I51" s="131">
        <v>43738</v>
      </c>
      <c r="J51" s="18" t="str">
        <f t="shared" si="0"/>
        <v>01.09.19 - 30.09.19 (1 months)</v>
      </c>
      <c r="K51" s="19" t="s">
        <v>120</v>
      </c>
      <c r="L51" s="20">
        <v>700</v>
      </c>
      <c r="M51" s="20">
        <v>2300</v>
      </c>
      <c r="N51" s="21">
        <f>IF(L51&gt;M51, (2400-L51+M51)/100, IF(AND(L51="",M51="",L51=M51), "", IF(L51=M51,24,(M51-L51)/100)))</f>
        <v>16</v>
      </c>
      <c r="O51" s="20">
        <v>700</v>
      </c>
      <c r="P51" s="20">
        <v>2300</v>
      </c>
      <c r="Q51" s="21">
        <f>IF(O51&gt;P51, (2400-O51+P51)/100, IF(AND(O51="",P51="",O51=P51), "", IF(O51=P51,24,(P51-O51)/100)))</f>
        <v>16</v>
      </c>
      <c r="R51" s="20">
        <v>700</v>
      </c>
      <c r="S51" s="20">
        <v>2300</v>
      </c>
      <c r="T51" s="21">
        <f>IF(R51&gt;S51, (2400-R51+S51)/100, IF(AND(R51="",S51="",R51=S51), "", IF(R51=S51,24,(S51-R51)/100)))</f>
        <v>16</v>
      </c>
      <c r="U51" s="16">
        <v>32</v>
      </c>
      <c r="V51" s="16"/>
      <c r="W51" s="22"/>
      <c r="X51" s="23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24"/>
      <c r="AK51" s="24"/>
      <c r="AL51" s="25"/>
      <c r="AM51" s="24" t="s">
        <v>121</v>
      </c>
      <c r="AN51" s="16"/>
      <c r="AO51" s="16">
        <v>10</v>
      </c>
      <c r="AP51" s="24" t="s">
        <v>121</v>
      </c>
    </row>
    <row r="52" spans="1:42" ht="26.1" customHeight="1" x14ac:dyDescent="0.25">
      <c r="A52" s="77">
        <f t="shared" si="1"/>
        <v>116.04600000000022</v>
      </c>
      <c r="B52" s="129" t="s">
        <v>184</v>
      </c>
      <c r="C52" s="77" t="s">
        <v>101</v>
      </c>
      <c r="D52" s="27" t="s">
        <v>117</v>
      </c>
      <c r="E52" s="27" t="s">
        <v>118</v>
      </c>
      <c r="F52" s="17" t="s">
        <v>51</v>
      </c>
      <c r="G52" s="17" t="s">
        <v>119</v>
      </c>
      <c r="H52" s="131">
        <v>43709</v>
      </c>
      <c r="I52" s="131">
        <v>43738</v>
      </c>
      <c r="J52" s="18" t="str">
        <f t="shared" si="0"/>
        <v>01.09.19 - 30.09.19 (1 months)</v>
      </c>
      <c r="K52" s="19" t="s">
        <v>49</v>
      </c>
      <c r="L52" s="20">
        <v>700</v>
      </c>
      <c r="M52" s="20">
        <v>2300</v>
      </c>
      <c r="N52" s="21">
        <f t="shared" ref="N52" si="23">IF(L52&gt;M52, (2400-L52+M52)/100, IF(AND(L52="",M52="",L52=M52), "", IF(L52=M52,24,(M52-L52)/100)))</f>
        <v>16</v>
      </c>
      <c r="O52" s="20">
        <v>700</v>
      </c>
      <c r="P52" s="20">
        <v>2300</v>
      </c>
      <c r="Q52" s="21">
        <f t="shared" ref="Q52" si="24">IF(O52&gt;P52, (2400-O52+P52)/100, IF(AND(O52="",P52="",O52=P52), "", IF(O52=P52,24,(P52-O52)/100)))</f>
        <v>16</v>
      </c>
      <c r="R52" s="20">
        <v>700</v>
      </c>
      <c r="S52" s="20">
        <v>2300</v>
      </c>
      <c r="T52" s="28">
        <f t="shared" ref="T52" si="25">IF(R52&gt;S52, (2400-R52+S52)/100, IF(AND(R52="",S52="",R52=S52), "", IF(R52=S52,24,(S52-R52)/100)))</f>
        <v>16</v>
      </c>
      <c r="U52" s="16">
        <v>61</v>
      </c>
      <c r="V52" s="16"/>
      <c r="W52" s="22"/>
      <c r="X52" s="23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24"/>
      <c r="AK52" s="24"/>
      <c r="AL52" s="29"/>
      <c r="AM52" s="24" t="s">
        <v>122</v>
      </c>
      <c r="AN52" s="26"/>
      <c r="AO52" s="26">
        <v>20</v>
      </c>
      <c r="AP52" s="30" t="s">
        <v>122</v>
      </c>
    </row>
    <row r="53" spans="1:42" ht="26.1" customHeight="1" x14ac:dyDescent="0.25">
      <c r="A53" s="77">
        <f t="shared" si="1"/>
        <v>116.04700000000022</v>
      </c>
      <c r="B53" s="129" t="s">
        <v>184</v>
      </c>
      <c r="C53" s="130" t="s">
        <v>101</v>
      </c>
      <c r="D53" s="17" t="s">
        <v>123</v>
      </c>
      <c r="E53" s="17" t="s">
        <v>124</v>
      </c>
      <c r="F53" s="17" t="s">
        <v>51</v>
      </c>
      <c r="G53" s="17" t="s">
        <v>125</v>
      </c>
      <c r="H53" s="131">
        <v>43708</v>
      </c>
      <c r="I53" s="131">
        <v>43738</v>
      </c>
      <c r="J53" s="18" t="str">
        <f t="shared" si="0"/>
        <v>31.08.19 - 30.09.19 (1 months)</v>
      </c>
      <c r="K53" s="19" t="s">
        <v>49</v>
      </c>
      <c r="L53" s="20">
        <v>2300</v>
      </c>
      <c r="M53" s="20">
        <v>700</v>
      </c>
      <c r="N53" s="21">
        <f>IF(L53&gt;M53, (2400-L53+M53)/100, IF(AND(L53="",M53="",L53=M53), "", IF(L53=M53,24,(M53-L53)/100)))</f>
        <v>8</v>
      </c>
      <c r="O53" s="20">
        <v>2300</v>
      </c>
      <c r="P53" s="20">
        <v>700</v>
      </c>
      <c r="Q53" s="21">
        <f>IF(O53&gt;P53, (2400-O53+P53)/100, IF(AND(O53="",P53="",O53=P53), "", IF(O53=P53,24,(P53-O53)/100)))</f>
        <v>8</v>
      </c>
      <c r="R53" s="20">
        <v>2300</v>
      </c>
      <c r="S53" s="20">
        <v>700</v>
      </c>
      <c r="T53" s="21">
        <f>IF(R53&gt;S53, (2400-R53+S53)/100, IF(AND(R53="",S53="",R53=S53), "", IF(R53=S53,24,(S53-R53)/100)))</f>
        <v>8</v>
      </c>
      <c r="U53" s="16">
        <v>95</v>
      </c>
      <c r="V53" s="16">
        <v>0</v>
      </c>
      <c r="W53" s="22"/>
      <c r="X53" s="23" t="s">
        <v>108</v>
      </c>
      <c r="Y53" s="16"/>
      <c r="Z53" s="16"/>
      <c r="AA53" s="16"/>
      <c r="AB53" s="16"/>
      <c r="AC53" s="16">
        <v>7.6</v>
      </c>
      <c r="AD53" s="16">
        <v>19</v>
      </c>
      <c r="AE53" s="16">
        <v>19</v>
      </c>
      <c r="AF53" s="16">
        <v>7.6</v>
      </c>
      <c r="AG53" s="16">
        <v>19</v>
      </c>
      <c r="AH53" s="16">
        <v>7.6</v>
      </c>
      <c r="AI53" s="16">
        <v>19</v>
      </c>
      <c r="AJ53" s="24"/>
      <c r="AK53" s="24"/>
      <c r="AL53" s="25"/>
      <c r="AM53" s="24"/>
      <c r="AN53" s="16"/>
      <c r="AO53" s="16"/>
      <c r="AP53" s="24"/>
    </row>
    <row r="54" spans="1:42" ht="26.1" customHeight="1" x14ac:dyDescent="0.25">
      <c r="A54" s="77">
        <f t="shared" si="1"/>
        <v>116.04800000000023</v>
      </c>
      <c r="B54" s="129" t="s">
        <v>184</v>
      </c>
      <c r="C54" s="130" t="s">
        <v>101</v>
      </c>
      <c r="D54" s="17" t="s">
        <v>123</v>
      </c>
      <c r="E54" s="17" t="s">
        <v>124</v>
      </c>
      <c r="F54" s="17" t="s">
        <v>51</v>
      </c>
      <c r="G54" s="17" t="s">
        <v>125</v>
      </c>
      <c r="H54" s="131">
        <v>43709</v>
      </c>
      <c r="I54" s="131">
        <v>43738</v>
      </c>
      <c r="J54" s="18" t="str">
        <f t="shared" si="0"/>
        <v>01.09.19 - 30.09.19 (1 months)</v>
      </c>
      <c r="K54" s="19" t="s">
        <v>49</v>
      </c>
      <c r="L54" s="20">
        <v>700</v>
      </c>
      <c r="M54" s="20">
        <v>1500</v>
      </c>
      <c r="N54" s="21">
        <f t="shared" ref="N54:N56" si="26">IF(L54&gt;M54, (2400-L54+M54)/100, IF(AND(L54="",M54="",L54=M54), "", IF(L54=M54,24,(M54-L54)/100)))</f>
        <v>8</v>
      </c>
      <c r="O54" s="20">
        <v>700</v>
      </c>
      <c r="P54" s="20">
        <v>1500</v>
      </c>
      <c r="Q54" s="21">
        <f t="shared" ref="Q54:Q56" si="27">IF(O54&gt;P54, (2400-O54+P54)/100, IF(AND(O54="",P54="",O54=P54), "", IF(O54=P54,24,(P54-O54)/100)))</f>
        <v>8</v>
      </c>
      <c r="R54" s="20">
        <v>700</v>
      </c>
      <c r="S54" s="20">
        <v>1500</v>
      </c>
      <c r="T54" s="28">
        <f t="shared" ref="T54:T56" si="28">IF(R54&gt;S54, (2400-R54+S54)/100, IF(AND(R54="",S54="",R54=S54), "", IF(R54=S54,24,(S54-R54)/100)))</f>
        <v>8</v>
      </c>
      <c r="U54" s="16">
        <v>114</v>
      </c>
      <c r="V54" s="16">
        <v>0</v>
      </c>
      <c r="W54" s="22"/>
      <c r="X54" s="23" t="s">
        <v>108</v>
      </c>
      <c r="Y54" s="16"/>
      <c r="Z54" s="16"/>
      <c r="AA54" s="16"/>
      <c r="AB54" s="16"/>
      <c r="AC54" s="16">
        <v>7.6</v>
      </c>
      <c r="AD54" s="16">
        <v>19</v>
      </c>
      <c r="AE54" s="16">
        <v>19</v>
      </c>
      <c r="AF54" s="16">
        <v>7.6</v>
      </c>
      <c r="AG54" s="16">
        <v>19</v>
      </c>
      <c r="AH54" s="16">
        <v>7.6</v>
      </c>
      <c r="AI54" s="16">
        <v>19</v>
      </c>
      <c r="AJ54" s="24"/>
      <c r="AK54" s="24"/>
      <c r="AL54" s="29"/>
      <c r="AM54" s="24" t="s">
        <v>63</v>
      </c>
      <c r="AN54" s="26"/>
      <c r="AO54" s="26"/>
      <c r="AP54" s="30"/>
    </row>
    <row r="55" spans="1:42" ht="26.1" customHeight="1" x14ac:dyDescent="0.25">
      <c r="A55" s="77">
        <f>A54+0.001</f>
        <v>116.04900000000023</v>
      </c>
      <c r="B55" s="132" t="s">
        <v>170</v>
      </c>
      <c r="C55" s="21">
        <v>2</v>
      </c>
      <c r="D55" s="134" t="s">
        <v>123</v>
      </c>
      <c r="E55" s="135" t="s">
        <v>126</v>
      </c>
      <c r="F55" s="17" t="s">
        <v>51</v>
      </c>
      <c r="G55" s="17" t="s">
        <v>125</v>
      </c>
      <c r="H55" s="131">
        <v>43708</v>
      </c>
      <c r="I55" s="131">
        <v>43738</v>
      </c>
      <c r="J55" s="18" t="str">
        <f t="shared" si="0"/>
        <v>31.08.19 - 30.09.19 (1 months)</v>
      </c>
      <c r="K55" s="19" t="s">
        <v>49</v>
      </c>
      <c r="L55" s="20">
        <v>2300</v>
      </c>
      <c r="M55" s="20">
        <v>700</v>
      </c>
      <c r="N55" s="21">
        <f t="shared" si="26"/>
        <v>8</v>
      </c>
      <c r="O55" s="20">
        <v>2300</v>
      </c>
      <c r="P55" s="20">
        <v>700</v>
      </c>
      <c r="Q55" s="21">
        <f t="shared" si="27"/>
        <v>8</v>
      </c>
      <c r="R55" s="20">
        <v>2300</v>
      </c>
      <c r="S55" s="20">
        <v>700</v>
      </c>
      <c r="T55" s="28">
        <f t="shared" si="28"/>
        <v>8</v>
      </c>
      <c r="U55" s="16">
        <v>38.5</v>
      </c>
      <c r="V55" s="16">
        <v>0</v>
      </c>
      <c r="W55" s="22"/>
      <c r="X55" s="23" t="s">
        <v>108</v>
      </c>
      <c r="Y55" s="16"/>
      <c r="Z55" s="16"/>
      <c r="AA55" s="16"/>
      <c r="AB55" s="16"/>
      <c r="AC55" s="16">
        <v>2.8</v>
      </c>
      <c r="AD55" s="16">
        <v>7</v>
      </c>
      <c r="AE55" s="16">
        <v>7</v>
      </c>
      <c r="AF55" s="16">
        <v>2.8</v>
      </c>
      <c r="AG55" s="16">
        <v>7</v>
      </c>
      <c r="AH55" s="16">
        <v>2.8</v>
      </c>
      <c r="AI55" s="16">
        <v>7</v>
      </c>
      <c r="AJ55" s="24"/>
      <c r="AK55" s="24"/>
      <c r="AL55" s="29"/>
      <c r="AM55" s="24"/>
      <c r="AN55" s="26"/>
      <c r="AO55" s="26"/>
      <c r="AP55" s="30"/>
    </row>
    <row r="56" spans="1:42" ht="26.1" customHeight="1" x14ac:dyDescent="0.25">
      <c r="A56" s="77">
        <f t="shared" si="1"/>
        <v>116.05000000000024</v>
      </c>
      <c r="B56" s="129" t="s">
        <v>184</v>
      </c>
      <c r="C56" s="130" t="s">
        <v>101</v>
      </c>
      <c r="D56" s="134" t="s">
        <v>123</v>
      </c>
      <c r="E56" s="135" t="s">
        <v>126</v>
      </c>
      <c r="F56" s="17" t="s">
        <v>51</v>
      </c>
      <c r="G56" s="17" t="s">
        <v>125</v>
      </c>
      <c r="H56" s="131">
        <v>43709</v>
      </c>
      <c r="I56" s="131">
        <v>43738</v>
      </c>
      <c r="J56" s="18" t="str">
        <f t="shared" si="0"/>
        <v>01.09.19 - 30.09.19 (1 months)</v>
      </c>
      <c r="K56" s="19" t="s">
        <v>49</v>
      </c>
      <c r="L56" s="20">
        <v>700</v>
      </c>
      <c r="M56" s="20">
        <v>1500</v>
      </c>
      <c r="N56" s="21">
        <f t="shared" si="26"/>
        <v>8</v>
      </c>
      <c r="O56" s="20">
        <v>700</v>
      </c>
      <c r="P56" s="20">
        <v>1500</v>
      </c>
      <c r="Q56" s="21">
        <f t="shared" si="27"/>
        <v>8</v>
      </c>
      <c r="R56" s="20">
        <v>700</v>
      </c>
      <c r="S56" s="20">
        <v>1500</v>
      </c>
      <c r="T56" s="28">
        <f t="shared" si="28"/>
        <v>8</v>
      </c>
      <c r="U56" s="16">
        <v>49.7</v>
      </c>
      <c r="V56" s="16">
        <v>0</v>
      </c>
      <c r="W56" s="22"/>
      <c r="X56" s="23" t="s">
        <v>108</v>
      </c>
      <c r="Y56" s="16"/>
      <c r="Z56" s="16"/>
      <c r="AA56" s="16"/>
      <c r="AB56" s="16"/>
      <c r="AC56" s="16">
        <v>2.8</v>
      </c>
      <c r="AD56" s="16">
        <v>7</v>
      </c>
      <c r="AE56" s="16">
        <v>7</v>
      </c>
      <c r="AF56" s="16">
        <v>2.8</v>
      </c>
      <c r="AG56" s="16">
        <v>7</v>
      </c>
      <c r="AH56" s="16">
        <v>2.8</v>
      </c>
      <c r="AI56" s="16">
        <v>7</v>
      </c>
      <c r="AJ56" s="24"/>
      <c r="AK56" s="24"/>
      <c r="AL56" s="29"/>
      <c r="AM56" s="24"/>
      <c r="AN56" s="26"/>
      <c r="AO56" s="26"/>
      <c r="AP56" s="30"/>
    </row>
    <row r="57" spans="1:42" ht="26.1" customHeight="1" x14ac:dyDescent="0.25">
      <c r="A57" s="77">
        <f t="shared" si="1"/>
        <v>116.05100000000024</v>
      </c>
      <c r="B57" s="129" t="s">
        <v>184</v>
      </c>
      <c r="C57" s="130" t="s">
        <v>101</v>
      </c>
      <c r="D57" s="17" t="s">
        <v>127</v>
      </c>
      <c r="E57" s="17" t="s">
        <v>128</v>
      </c>
      <c r="F57" s="27" t="s">
        <v>51</v>
      </c>
      <c r="G57" s="17" t="s">
        <v>100</v>
      </c>
      <c r="H57" s="131">
        <v>43709</v>
      </c>
      <c r="I57" s="131">
        <v>43738</v>
      </c>
      <c r="J57" s="18" t="str">
        <f t="shared" si="0"/>
        <v>01.09.19 - 30.09.19 (1 months)</v>
      </c>
      <c r="K57" s="32" t="s">
        <v>49</v>
      </c>
      <c r="L57" s="20">
        <v>700</v>
      </c>
      <c r="M57" s="20">
        <v>2300</v>
      </c>
      <c r="N57" s="21">
        <f>IF(L57&gt;M57, (2400-L57+M57)/100, IF(AND(L57="",M57="",L57=M57), "", IF(L57=M57,24,(M57-L57)/100)))</f>
        <v>16</v>
      </c>
      <c r="O57" s="20">
        <v>700</v>
      </c>
      <c r="P57" s="20">
        <v>2300</v>
      </c>
      <c r="Q57" s="21">
        <f>IF(O57&gt;P57, (2400-O57+P57)/100, IF(AND(O57="",P57="",O57=P57), "", IF(O57=P57,24,(P57-O57)/100)))</f>
        <v>16</v>
      </c>
      <c r="R57" s="20">
        <v>700</v>
      </c>
      <c r="S57" s="20">
        <v>2300</v>
      </c>
      <c r="T57" s="21">
        <f>IF(R57&gt;S57, (2400-R57+S57)/100, IF(AND(R57="",S57="",R57=S57), "", IF(R57=S57,24,(S57-R57)/100)))</f>
        <v>16</v>
      </c>
      <c r="U57" s="16">
        <v>13.93</v>
      </c>
      <c r="V57" s="16"/>
      <c r="W57" s="22"/>
      <c r="X57" s="23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24"/>
      <c r="AK57" s="24"/>
      <c r="AL57" s="25"/>
      <c r="AM57" s="24"/>
      <c r="AN57" s="16"/>
      <c r="AO57" s="16">
        <v>7</v>
      </c>
      <c r="AP57" s="24"/>
    </row>
    <row r="58" spans="1:42" ht="26.1" customHeight="1" x14ac:dyDescent="0.25">
      <c r="A58" s="77">
        <f t="shared" si="1"/>
        <v>116.05200000000025</v>
      </c>
      <c r="B58" s="132" t="s">
        <v>170</v>
      </c>
      <c r="C58" s="21">
        <v>2</v>
      </c>
      <c r="D58" s="17" t="s">
        <v>127</v>
      </c>
      <c r="E58" s="27" t="s">
        <v>129</v>
      </c>
      <c r="F58" s="27" t="s">
        <v>51</v>
      </c>
      <c r="G58" s="17" t="s">
        <v>100</v>
      </c>
      <c r="H58" s="131">
        <v>43708</v>
      </c>
      <c r="I58" s="131">
        <v>43738</v>
      </c>
      <c r="J58" s="18" t="str">
        <f t="shared" si="0"/>
        <v>31.08.19 - 30.09.19 (1 months)</v>
      </c>
      <c r="K58" s="32" t="s">
        <v>49</v>
      </c>
      <c r="L58" s="20">
        <v>2300</v>
      </c>
      <c r="M58" s="20">
        <v>700</v>
      </c>
      <c r="N58" s="21">
        <f t="shared" ref="N58:N59" si="29">IF(L58&gt;M58, (2400-L58+M58)/100, IF(AND(L58="",M58="",L58=M58), "", IF(L58=M58,24,(M58-L58)/100)))</f>
        <v>8</v>
      </c>
      <c r="O58" s="20">
        <v>2300</v>
      </c>
      <c r="P58" s="20">
        <v>700</v>
      </c>
      <c r="Q58" s="21">
        <f t="shared" ref="Q58:Q59" si="30">IF(O58&gt;P58, (2400-O58+P58)/100, IF(AND(O58="",P58="",O58=P58), "", IF(O58=P58,24,(P58-O58)/100)))</f>
        <v>8</v>
      </c>
      <c r="R58" s="20">
        <v>2300</v>
      </c>
      <c r="S58" s="20">
        <v>700</v>
      </c>
      <c r="T58" s="28">
        <f t="shared" ref="T58:T59" si="31">IF(R58&gt;S58, (2400-R58+S58)/100, IF(AND(R58="",S58="",R58=S58), "", IF(R58=S58,24,(S58-R58)/100)))</f>
        <v>8</v>
      </c>
      <c r="U58" s="16">
        <v>4.9000000000000004</v>
      </c>
      <c r="V58" s="16"/>
      <c r="W58" s="22"/>
      <c r="X58" s="23"/>
      <c r="Y58" s="16"/>
      <c r="Z58" s="16"/>
      <c r="AA58" s="16"/>
      <c r="AB58" s="16"/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0.4</v>
      </c>
      <c r="AI58" s="26">
        <v>1</v>
      </c>
      <c r="AJ58" s="24"/>
      <c r="AK58" s="24"/>
      <c r="AL58" s="29"/>
      <c r="AM58" s="24"/>
      <c r="AN58" s="26"/>
      <c r="AO58" s="26"/>
      <c r="AP58" s="30"/>
    </row>
    <row r="59" spans="1:42" ht="26.1" customHeight="1" x14ac:dyDescent="0.25">
      <c r="A59" s="77">
        <f t="shared" si="1"/>
        <v>116.05300000000025</v>
      </c>
      <c r="B59" s="129" t="s">
        <v>184</v>
      </c>
      <c r="C59" s="130" t="s">
        <v>101</v>
      </c>
      <c r="D59" s="17" t="s">
        <v>127</v>
      </c>
      <c r="E59" s="27" t="s">
        <v>129</v>
      </c>
      <c r="F59" s="27" t="s">
        <v>51</v>
      </c>
      <c r="G59" s="17" t="s">
        <v>100</v>
      </c>
      <c r="H59" s="131">
        <v>43709</v>
      </c>
      <c r="I59" s="131">
        <v>43738</v>
      </c>
      <c r="J59" s="18" t="str">
        <f t="shared" si="0"/>
        <v>01.09.19 - 30.09.19 (1 months)</v>
      </c>
      <c r="K59" s="32" t="s">
        <v>49</v>
      </c>
      <c r="L59" s="20">
        <v>700</v>
      </c>
      <c r="M59" s="20">
        <v>2300</v>
      </c>
      <c r="N59" s="21">
        <f t="shared" si="29"/>
        <v>16</v>
      </c>
      <c r="O59" s="20">
        <v>700</v>
      </c>
      <c r="P59" s="20">
        <v>2300</v>
      </c>
      <c r="Q59" s="21">
        <f t="shared" si="30"/>
        <v>16</v>
      </c>
      <c r="R59" s="20">
        <v>700</v>
      </c>
      <c r="S59" s="20">
        <v>2300</v>
      </c>
      <c r="T59" s="28">
        <f t="shared" si="31"/>
        <v>16</v>
      </c>
      <c r="U59" s="16">
        <v>4.9000000000000004</v>
      </c>
      <c r="V59" s="16"/>
      <c r="W59" s="22"/>
      <c r="X59" s="23"/>
      <c r="Y59" s="16"/>
      <c r="Z59" s="16"/>
      <c r="AA59" s="16"/>
      <c r="AB59" s="16"/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26">
        <v>0.4</v>
      </c>
      <c r="AI59" s="26">
        <v>1</v>
      </c>
      <c r="AJ59" s="24"/>
      <c r="AK59" s="24"/>
      <c r="AL59" s="29"/>
      <c r="AM59" s="24"/>
      <c r="AN59" s="26"/>
      <c r="AO59" s="26"/>
      <c r="AP59" s="30"/>
    </row>
    <row r="60" spans="1:42" ht="26.1" customHeight="1" x14ac:dyDescent="0.25">
      <c r="A60" s="77">
        <f t="shared" si="1"/>
        <v>116.05400000000026</v>
      </c>
      <c r="B60" s="129" t="s">
        <v>184</v>
      </c>
      <c r="C60" s="77" t="s">
        <v>101</v>
      </c>
      <c r="D60" s="27" t="s">
        <v>130</v>
      </c>
      <c r="E60" s="27" t="s">
        <v>131</v>
      </c>
      <c r="F60" s="17" t="s">
        <v>51</v>
      </c>
      <c r="G60" s="17" t="s">
        <v>125</v>
      </c>
      <c r="H60" s="131">
        <v>43709</v>
      </c>
      <c r="I60" s="131">
        <v>43738</v>
      </c>
      <c r="J60" s="18" t="str">
        <f t="shared" si="0"/>
        <v>01.09.19 - 30.09.19 (1 months)</v>
      </c>
      <c r="K60" s="32" t="s">
        <v>49</v>
      </c>
      <c r="L60" s="20">
        <v>700</v>
      </c>
      <c r="M60" s="20">
        <v>1500</v>
      </c>
      <c r="N60" s="21">
        <f>IF(L60&gt;M60, (2400-L60+M60)/100, IF(AND(L60="",M60="",L60=M60), "", IF(L60=M60,24,(M60-L60)/100)))</f>
        <v>8</v>
      </c>
      <c r="O60" s="20">
        <v>700</v>
      </c>
      <c r="P60" s="20">
        <v>1500</v>
      </c>
      <c r="Q60" s="21">
        <f>IF(O60&gt;P60, (2400-O60+P60)/100, IF(AND(O60="",P60="",O60=P60), "", IF(O60=P60,24,(P60-O60)/100)))</f>
        <v>8</v>
      </c>
      <c r="R60" s="20">
        <v>700</v>
      </c>
      <c r="S60" s="20">
        <v>1500</v>
      </c>
      <c r="T60" s="21">
        <f>IF(R60&gt;S60, (2400-R60+S60)/100, IF(AND(R60="",S60="",R60=S60), "", IF(R60=S60,24,(S60-R60)/100)))</f>
        <v>8</v>
      </c>
      <c r="U60" s="16">
        <v>139</v>
      </c>
      <c r="V60" s="17"/>
      <c r="W60" s="22"/>
      <c r="X60" s="23"/>
      <c r="Y60" s="16"/>
      <c r="Z60" s="16"/>
      <c r="AA60" s="16"/>
      <c r="AB60" s="16"/>
      <c r="AC60" s="16">
        <v>8</v>
      </c>
      <c r="AD60" s="16">
        <v>20</v>
      </c>
      <c r="AE60" s="16">
        <v>20</v>
      </c>
      <c r="AF60" s="16">
        <v>8</v>
      </c>
      <c r="AG60" s="16">
        <v>20</v>
      </c>
      <c r="AH60" s="16">
        <v>8</v>
      </c>
      <c r="AI60" s="16">
        <v>20</v>
      </c>
      <c r="AJ60" s="24"/>
      <c r="AK60" s="24"/>
      <c r="AL60" s="25"/>
      <c r="AM60" s="24"/>
      <c r="AN60" s="16"/>
      <c r="AO60" s="16"/>
      <c r="AP60" s="24" t="s">
        <v>132</v>
      </c>
    </row>
    <row r="61" spans="1:42" ht="26.1" customHeight="1" x14ac:dyDescent="0.25">
      <c r="A61" s="77">
        <f t="shared" si="1"/>
        <v>116.05500000000026</v>
      </c>
      <c r="B61" s="129" t="s">
        <v>184</v>
      </c>
      <c r="C61" s="77" t="s">
        <v>101</v>
      </c>
      <c r="D61" s="27" t="s">
        <v>130</v>
      </c>
      <c r="E61" s="27" t="s">
        <v>131</v>
      </c>
      <c r="F61" s="17" t="s">
        <v>51</v>
      </c>
      <c r="G61" s="17" t="s">
        <v>125</v>
      </c>
      <c r="H61" s="131">
        <v>43709</v>
      </c>
      <c r="I61" s="131">
        <v>43738</v>
      </c>
      <c r="J61" s="18" t="str">
        <f t="shared" si="0"/>
        <v>01.09.19 - 30.09.19 (1 months)</v>
      </c>
      <c r="K61" s="32" t="s">
        <v>49</v>
      </c>
      <c r="L61" s="20">
        <v>1500</v>
      </c>
      <c r="M61" s="20">
        <v>2300</v>
      </c>
      <c r="N61" s="21">
        <f t="shared" ref="N61:N85" si="32">IF(L61&gt;M61, (2400-L61+M61)/100, IF(AND(L61="",M61="",L61=M61), "", IF(L61=M61,24,(M61-L61)/100)))</f>
        <v>8</v>
      </c>
      <c r="O61" s="20">
        <v>1500</v>
      </c>
      <c r="P61" s="20">
        <v>2300</v>
      </c>
      <c r="Q61" s="21">
        <f t="shared" ref="Q61:Q85" si="33">IF(O61&gt;P61, (2400-O61+P61)/100, IF(AND(O61="",P61="",O61=P61), "", IF(O61=P61,24,(P61-O61)/100)))</f>
        <v>8</v>
      </c>
      <c r="R61" s="20">
        <v>1500</v>
      </c>
      <c r="S61" s="20">
        <v>2300</v>
      </c>
      <c r="T61" s="28">
        <f t="shared" ref="T61:T85" si="34">IF(R61&gt;S61, (2400-R61+S61)/100, IF(AND(R61="",S61="",R61=S61), "", IF(R61=S61,24,(S61-R61)/100)))</f>
        <v>8</v>
      </c>
      <c r="U61" s="16">
        <v>139</v>
      </c>
      <c r="V61" s="17"/>
      <c r="W61" s="22"/>
      <c r="X61" s="23"/>
      <c r="Y61" s="16"/>
      <c r="Z61" s="16"/>
      <c r="AA61" s="16"/>
      <c r="AB61" s="16"/>
      <c r="AC61" s="16">
        <v>8</v>
      </c>
      <c r="AD61" s="16">
        <v>20</v>
      </c>
      <c r="AE61" s="16">
        <v>20</v>
      </c>
      <c r="AF61" s="16">
        <v>8</v>
      </c>
      <c r="AG61" s="16">
        <v>20</v>
      </c>
      <c r="AH61" s="16">
        <v>8</v>
      </c>
      <c r="AI61" s="16">
        <v>20</v>
      </c>
      <c r="AJ61" s="24"/>
      <c r="AK61" s="24"/>
      <c r="AL61" s="29"/>
      <c r="AM61" s="24" t="s">
        <v>63</v>
      </c>
      <c r="AN61" s="26"/>
      <c r="AO61" s="26"/>
      <c r="AP61" s="24" t="s">
        <v>132</v>
      </c>
    </row>
    <row r="62" spans="1:42" ht="26.1" customHeight="1" x14ac:dyDescent="0.25">
      <c r="A62" s="77">
        <f t="shared" si="1"/>
        <v>116.05600000000027</v>
      </c>
      <c r="B62" s="132" t="s">
        <v>170</v>
      </c>
      <c r="C62" s="28">
        <v>2</v>
      </c>
      <c r="D62" s="27" t="s">
        <v>130</v>
      </c>
      <c r="E62" s="27" t="s">
        <v>133</v>
      </c>
      <c r="F62" s="17" t="s">
        <v>51</v>
      </c>
      <c r="G62" s="17" t="s">
        <v>125</v>
      </c>
      <c r="H62" s="131">
        <v>43708</v>
      </c>
      <c r="I62" s="131">
        <v>43738</v>
      </c>
      <c r="J62" s="18" t="str">
        <f t="shared" si="0"/>
        <v>31.08.19 - 30.09.19 (1 months)</v>
      </c>
      <c r="K62" s="32" t="s">
        <v>49</v>
      </c>
      <c r="L62" s="20">
        <v>2300</v>
      </c>
      <c r="M62" s="20">
        <v>700</v>
      </c>
      <c r="N62" s="21">
        <f t="shared" si="32"/>
        <v>8</v>
      </c>
      <c r="O62" s="20">
        <v>2300</v>
      </c>
      <c r="P62" s="20">
        <v>700</v>
      </c>
      <c r="Q62" s="21">
        <f t="shared" si="33"/>
        <v>8</v>
      </c>
      <c r="R62" s="20">
        <v>2300</v>
      </c>
      <c r="S62" s="20">
        <v>700</v>
      </c>
      <c r="T62" s="28">
        <f t="shared" si="34"/>
        <v>8</v>
      </c>
      <c r="U62" s="16">
        <v>18</v>
      </c>
      <c r="V62" s="17"/>
      <c r="W62" s="22"/>
      <c r="X62" s="23"/>
      <c r="Y62" s="16"/>
      <c r="Z62" s="16"/>
      <c r="AA62" s="16"/>
      <c r="AB62" s="16"/>
      <c r="AC62" s="16">
        <v>1.2</v>
      </c>
      <c r="AD62" s="16">
        <v>3</v>
      </c>
      <c r="AE62" s="16">
        <v>3</v>
      </c>
      <c r="AF62" s="16">
        <v>1.2</v>
      </c>
      <c r="AG62" s="16">
        <v>3</v>
      </c>
      <c r="AH62" s="16">
        <v>1.2</v>
      </c>
      <c r="AI62" s="16">
        <v>3</v>
      </c>
      <c r="AJ62" s="24"/>
      <c r="AK62" s="24"/>
      <c r="AL62" s="29"/>
      <c r="AM62" s="24" t="s">
        <v>134</v>
      </c>
      <c r="AN62" s="26"/>
      <c r="AO62" s="26"/>
      <c r="AP62" s="24" t="s">
        <v>132</v>
      </c>
    </row>
    <row r="63" spans="1:42" ht="26.1" customHeight="1" x14ac:dyDescent="0.25">
      <c r="A63" s="77">
        <f t="shared" si="1"/>
        <v>116.05700000000027</v>
      </c>
      <c r="B63" s="129" t="s">
        <v>184</v>
      </c>
      <c r="C63" s="77" t="s">
        <v>101</v>
      </c>
      <c r="D63" s="27" t="s">
        <v>130</v>
      </c>
      <c r="E63" s="27" t="s">
        <v>133</v>
      </c>
      <c r="F63" s="17" t="s">
        <v>51</v>
      </c>
      <c r="G63" s="17" t="s">
        <v>125</v>
      </c>
      <c r="H63" s="131">
        <v>43709</v>
      </c>
      <c r="I63" s="131">
        <v>43738</v>
      </c>
      <c r="J63" s="18" t="str">
        <f t="shared" si="0"/>
        <v>01.09.19 - 30.09.19 (1 months)</v>
      </c>
      <c r="K63" s="32" t="s">
        <v>49</v>
      </c>
      <c r="L63" s="20">
        <v>700</v>
      </c>
      <c r="M63" s="20">
        <v>2300</v>
      </c>
      <c r="N63" s="21">
        <f t="shared" si="32"/>
        <v>16</v>
      </c>
      <c r="O63" s="20">
        <v>700</v>
      </c>
      <c r="P63" s="20">
        <v>2300</v>
      </c>
      <c r="Q63" s="21">
        <f t="shared" si="33"/>
        <v>16</v>
      </c>
      <c r="R63" s="20">
        <v>700</v>
      </c>
      <c r="S63" s="20">
        <v>2300</v>
      </c>
      <c r="T63" s="28">
        <f t="shared" si="34"/>
        <v>16</v>
      </c>
      <c r="U63" s="16">
        <v>21.6</v>
      </c>
      <c r="V63" s="17"/>
      <c r="W63" s="22"/>
      <c r="X63" s="23"/>
      <c r="Y63" s="16"/>
      <c r="Z63" s="16"/>
      <c r="AA63" s="16"/>
      <c r="AB63" s="16"/>
      <c r="AC63" s="16">
        <v>1.2</v>
      </c>
      <c r="AD63" s="16">
        <v>3</v>
      </c>
      <c r="AE63" s="16">
        <v>3</v>
      </c>
      <c r="AF63" s="16">
        <v>1.2</v>
      </c>
      <c r="AG63" s="16">
        <v>3</v>
      </c>
      <c r="AH63" s="16">
        <v>1.2</v>
      </c>
      <c r="AI63" s="16">
        <v>3</v>
      </c>
      <c r="AJ63" s="24"/>
      <c r="AK63" s="24"/>
      <c r="AL63" s="29"/>
      <c r="AM63" s="24" t="s">
        <v>134</v>
      </c>
      <c r="AN63" s="26"/>
      <c r="AO63" s="26"/>
      <c r="AP63" s="24" t="s">
        <v>132</v>
      </c>
    </row>
    <row r="64" spans="1:42" ht="26.1" customHeight="1" x14ac:dyDescent="0.25">
      <c r="A64" s="77">
        <f t="shared" si="1"/>
        <v>116.05800000000028</v>
      </c>
      <c r="B64" s="129" t="s">
        <v>184</v>
      </c>
      <c r="C64" s="77" t="s">
        <v>101</v>
      </c>
      <c r="D64" s="27" t="s">
        <v>135</v>
      </c>
      <c r="E64" s="27" t="s">
        <v>136</v>
      </c>
      <c r="F64" s="17" t="s">
        <v>46</v>
      </c>
      <c r="G64" s="17" t="s">
        <v>125</v>
      </c>
      <c r="H64" s="131">
        <v>43708</v>
      </c>
      <c r="I64" s="131">
        <v>43738</v>
      </c>
      <c r="J64" s="18" t="str">
        <f t="shared" si="0"/>
        <v>31.08.19 - 30.09.19 (1 months)</v>
      </c>
      <c r="K64" s="32" t="s">
        <v>49</v>
      </c>
      <c r="L64" s="20">
        <v>2300</v>
      </c>
      <c r="M64" s="20">
        <v>700</v>
      </c>
      <c r="N64" s="21">
        <f t="shared" si="32"/>
        <v>8</v>
      </c>
      <c r="O64" s="20">
        <v>2300</v>
      </c>
      <c r="P64" s="20">
        <v>700</v>
      </c>
      <c r="Q64" s="21">
        <f t="shared" si="33"/>
        <v>8</v>
      </c>
      <c r="R64" s="20">
        <v>2300</v>
      </c>
      <c r="S64" s="20">
        <v>700</v>
      </c>
      <c r="T64" s="28">
        <f t="shared" si="34"/>
        <v>8</v>
      </c>
      <c r="U64" s="26">
        <v>56.1</v>
      </c>
      <c r="V64" s="17"/>
      <c r="W64" s="26"/>
      <c r="X64" s="31"/>
      <c r="Y64" s="26"/>
      <c r="Z64" s="26"/>
      <c r="AA64" s="26"/>
      <c r="AB64" s="26"/>
      <c r="AC64" s="16">
        <v>4.4000000000000004</v>
      </c>
      <c r="AD64" s="16">
        <v>11</v>
      </c>
      <c r="AE64" s="16">
        <v>11</v>
      </c>
      <c r="AF64" s="16">
        <v>4.4000000000000004</v>
      </c>
      <c r="AG64" s="16">
        <v>11</v>
      </c>
      <c r="AH64" s="16">
        <v>4.4000000000000004</v>
      </c>
      <c r="AI64" s="16">
        <v>11</v>
      </c>
      <c r="AJ64" s="24"/>
      <c r="AK64" s="24"/>
      <c r="AL64" s="37"/>
      <c r="AM64" s="24"/>
      <c r="AN64" s="26"/>
      <c r="AO64" s="26"/>
      <c r="AP64" s="24" t="s">
        <v>132</v>
      </c>
    </row>
    <row r="65" spans="1:42" ht="26.1" customHeight="1" x14ac:dyDescent="0.25">
      <c r="A65" s="77">
        <f t="shared" si="1"/>
        <v>116.05900000000028</v>
      </c>
      <c r="B65" s="129" t="s">
        <v>184</v>
      </c>
      <c r="C65" s="77" t="s">
        <v>101</v>
      </c>
      <c r="D65" s="27" t="s">
        <v>135</v>
      </c>
      <c r="E65" s="27" t="s">
        <v>136</v>
      </c>
      <c r="F65" s="17" t="s">
        <v>46</v>
      </c>
      <c r="G65" s="17" t="s">
        <v>125</v>
      </c>
      <c r="H65" s="131">
        <v>43709</v>
      </c>
      <c r="I65" s="131">
        <v>43738</v>
      </c>
      <c r="J65" s="18" t="str">
        <f t="shared" si="0"/>
        <v>01.09.19 - 30.09.19 (1 months)</v>
      </c>
      <c r="K65" s="32" t="s">
        <v>49</v>
      </c>
      <c r="L65" s="20">
        <v>700</v>
      </c>
      <c r="M65" s="20">
        <v>1500</v>
      </c>
      <c r="N65" s="21">
        <f t="shared" si="32"/>
        <v>8</v>
      </c>
      <c r="O65" s="20">
        <v>700</v>
      </c>
      <c r="P65" s="20">
        <v>1500</v>
      </c>
      <c r="Q65" s="21">
        <f t="shared" si="33"/>
        <v>8</v>
      </c>
      <c r="R65" s="20">
        <v>700</v>
      </c>
      <c r="S65" s="20">
        <v>1500</v>
      </c>
      <c r="T65" s="28">
        <f t="shared" si="34"/>
        <v>8</v>
      </c>
      <c r="U65" s="16">
        <v>79.400000000000006</v>
      </c>
      <c r="V65" s="17"/>
      <c r="W65" s="26"/>
      <c r="X65" s="31"/>
      <c r="Y65" s="26"/>
      <c r="Z65" s="26"/>
      <c r="AA65" s="26"/>
      <c r="AB65" s="26"/>
      <c r="AC65" s="16">
        <v>4</v>
      </c>
      <c r="AD65" s="16">
        <v>10</v>
      </c>
      <c r="AE65" s="16">
        <v>10</v>
      </c>
      <c r="AF65" s="16">
        <v>4</v>
      </c>
      <c r="AG65" s="16">
        <v>10</v>
      </c>
      <c r="AH65" s="16">
        <v>4</v>
      </c>
      <c r="AI65" s="16">
        <v>10</v>
      </c>
      <c r="AJ65" s="24"/>
      <c r="AK65" s="24"/>
      <c r="AL65" s="37"/>
      <c r="AM65" s="24"/>
      <c r="AN65" s="26"/>
      <c r="AO65" s="26"/>
      <c r="AP65" s="24" t="s">
        <v>132</v>
      </c>
    </row>
    <row r="66" spans="1:42" ht="26.1" customHeight="1" x14ac:dyDescent="0.25">
      <c r="A66" s="77">
        <f t="shared" si="1"/>
        <v>116.06000000000029</v>
      </c>
      <c r="B66" s="132" t="s">
        <v>170</v>
      </c>
      <c r="C66" s="28">
        <v>2</v>
      </c>
      <c r="D66" s="27" t="s">
        <v>130</v>
      </c>
      <c r="E66" s="27" t="s">
        <v>137</v>
      </c>
      <c r="F66" s="17" t="s">
        <v>51</v>
      </c>
      <c r="G66" s="17" t="s">
        <v>125</v>
      </c>
      <c r="H66" s="131">
        <v>43708</v>
      </c>
      <c r="I66" s="131">
        <v>43738</v>
      </c>
      <c r="J66" s="18" t="str">
        <f t="shared" si="0"/>
        <v>31.08.19 - 30.09.19 (1 months)</v>
      </c>
      <c r="K66" s="32" t="s">
        <v>49</v>
      </c>
      <c r="L66" s="20">
        <v>2300</v>
      </c>
      <c r="M66" s="20">
        <v>700</v>
      </c>
      <c r="N66" s="21">
        <f t="shared" si="32"/>
        <v>8</v>
      </c>
      <c r="O66" s="20">
        <v>2300</v>
      </c>
      <c r="P66" s="20">
        <v>700</v>
      </c>
      <c r="Q66" s="21">
        <f t="shared" si="33"/>
        <v>8</v>
      </c>
      <c r="R66" s="20">
        <v>2300</v>
      </c>
      <c r="S66" s="20">
        <v>700</v>
      </c>
      <c r="T66" s="28">
        <f t="shared" si="34"/>
        <v>8</v>
      </c>
      <c r="U66" s="16">
        <v>6.49</v>
      </c>
      <c r="V66" s="17"/>
      <c r="W66" s="16"/>
      <c r="X66" s="23"/>
      <c r="Y66" s="16"/>
      <c r="Z66" s="16"/>
      <c r="AA66" s="16"/>
      <c r="AB66" s="16"/>
      <c r="AC66" s="16">
        <v>0.4</v>
      </c>
      <c r="AD66" s="16">
        <v>1</v>
      </c>
      <c r="AE66" s="16">
        <v>1</v>
      </c>
      <c r="AF66" s="16">
        <v>0.4</v>
      </c>
      <c r="AG66" s="16">
        <v>1</v>
      </c>
      <c r="AH66" s="16">
        <v>0.4</v>
      </c>
      <c r="AI66" s="16">
        <v>1</v>
      </c>
      <c r="AJ66" s="24"/>
      <c r="AK66" s="24"/>
      <c r="AL66" s="29"/>
      <c r="AM66" s="24"/>
      <c r="AN66" s="26"/>
      <c r="AO66" s="26"/>
      <c r="AP66" s="24" t="s">
        <v>132</v>
      </c>
    </row>
    <row r="67" spans="1:42" ht="26.1" customHeight="1" x14ac:dyDescent="0.25">
      <c r="A67" s="77">
        <f t="shared" si="1"/>
        <v>116.06100000000029</v>
      </c>
      <c r="B67" s="129" t="s">
        <v>184</v>
      </c>
      <c r="C67" s="77" t="s">
        <v>101</v>
      </c>
      <c r="D67" s="27" t="s">
        <v>130</v>
      </c>
      <c r="E67" s="27" t="s">
        <v>137</v>
      </c>
      <c r="F67" s="17" t="s">
        <v>51</v>
      </c>
      <c r="G67" s="17" t="s">
        <v>125</v>
      </c>
      <c r="H67" s="131">
        <v>43709</v>
      </c>
      <c r="I67" s="131">
        <v>43738</v>
      </c>
      <c r="J67" s="18" t="str">
        <f t="shared" si="0"/>
        <v>01.09.19 - 30.09.19 (1 months)</v>
      </c>
      <c r="K67" s="32" t="s">
        <v>49</v>
      </c>
      <c r="L67" s="20">
        <v>700</v>
      </c>
      <c r="M67" s="20">
        <v>1500</v>
      </c>
      <c r="N67" s="21">
        <f t="shared" si="32"/>
        <v>8</v>
      </c>
      <c r="O67" s="20">
        <v>700</v>
      </c>
      <c r="P67" s="20">
        <v>1500</v>
      </c>
      <c r="Q67" s="21">
        <f t="shared" si="33"/>
        <v>8</v>
      </c>
      <c r="R67" s="20">
        <v>700</v>
      </c>
      <c r="S67" s="20">
        <v>1500</v>
      </c>
      <c r="T67" s="28">
        <f t="shared" si="34"/>
        <v>8</v>
      </c>
      <c r="U67" s="16">
        <v>7.52</v>
      </c>
      <c r="V67" s="17"/>
      <c r="W67" s="16"/>
      <c r="X67" s="23"/>
      <c r="Y67" s="16"/>
      <c r="Z67" s="16"/>
      <c r="AA67" s="16"/>
      <c r="AB67" s="16"/>
      <c r="AC67" s="16">
        <v>0.4</v>
      </c>
      <c r="AD67" s="16">
        <v>1</v>
      </c>
      <c r="AE67" s="16">
        <v>1</v>
      </c>
      <c r="AF67" s="16">
        <v>0.4</v>
      </c>
      <c r="AG67" s="16">
        <v>1</v>
      </c>
      <c r="AH67" s="16">
        <v>0.4</v>
      </c>
      <c r="AI67" s="16">
        <v>1</v>
      </c>
      <c r="AJ67" s="24"/>
      <c r="AK67" s="24"/>
      <c r="AL67" s="29"/>
      <c r="AM67" s="24"/>
      <c r="AN67" s="26"/>
      <c r="AO67" s="26"/>
      <c r="AP67" s="24" t="s">
        <v>132</v>
      </c>
    </row>
    <row r="68" spans="1:42" ht="26.1" customHeight="1" x14ac:dyDescent="0.25">
      <c r="A68" s="77">
        <f t="shared" si="1"/>
        <v>116.0620000000003</v>
      </c>
      <c r="B68" s="129" t="s">
        <v>184</v>
      </c>
      <c r="C68" s="77" t="s">
        <v>101</v>
      </c>
      <c r="D68" s="27" t="s">
        <v>130</v>
      </c>
      <c r="E68" s="27" t="s">
        <v>137</v>
      </c>
      <c r="F68" s="17" t="s">
        <v>51</v>
      </c>
      <c r="G68" s="17" t="s">
        <v>125</v>
      </c>
      <c r="H68" s="131">
        <v>43709</v>
      </c>
      <c r="I68" s="131">
        <v>43738</v>
      </c>
      <c r="J68" s="18" t="str">
        <f t="shared" si="0"/>
        <v>01.09.19 - 30.09.19 (1 months)</v>
      </c>
      <c r="K68" s="32" t="s">
        <v>49</v>
      </c>
      <c r="L68" s="20">
        <v>1500</v>
      </c>
      <c r="M68" s="20">
        <v>2300</v>
      </c>
      <c r="N68" s="21">
        <f t="shared" si="32"/>
        <v>8</v>
      </c>
      <c r="O68" s="20">
        <v>1500</v>
      </c>
      <c r="P68" s="20">
        <v>2300</v>
      </c>
      <c r="Q68" s="21">
        <f t="shared" si="33"/>
        <v>8</v>
      </c>
      <c r="R68" s="20">
        <v>1500</v>
      </c>
      <c r="S68" s="20">
        <v>2300</v>
      </c>
      <c r="T68" s="28">
        <f t="shared" si="34"/>
        <v>8</v>
      </c>
      <c r="U68" s="16">
        <v>6.89</v>
      </c>
      <c r="V68" s="17"/>
      <c r="W68" s="16"/>
      <c r="X68" s="23"/>
      <c r="Y68" s="16"/>
      <c r="Z68" s="16"/>
      <c r="AA68" s="16"/>
      <c r="AB68" s="16"/>
      <c r="AC68" s="16">
        <v>0.4</v>
      </c>
      <c r="AD68" s="16">
        <v>1</v>
      </c>
      <c r="AE68" s="16">
        <v>1</v>
      </c>
      <c r="AF68" s="16">
        <v>0.4</v>
      </c>
      <c r="AG68" s="16">
        <v>1</v>
      </c>
      <c r="AH68" s="16">
        <v>0.4</v>
      </c>
      <c r="AI68" s="16">
        <v>1</v>
      </c>
      <c r="AJ68" s="24"/>
      <c r="AK68" s="24"/>
      <c r="AL68" s="29"/>
      <c r="AM68" s="24"/>
      <c r="AN68" s="26"/>
      <c r="AO68" s="26"/>
      <c r="AP68" s="24" t="s">
        <v>132</v>
      </c>
    </row>
    <row r="69" spans="1:42" ht="26.1" customHeight="1" x14ac:dyDescent="0.25">
      <c r="A69" s="77">
        <f t="shared" si="1"/>
        <v>116.0630000000003</v>
      </c>
      <c r="B69" s="132" t="s">
        <v>170</v>
      </c>
      <c r="C69" s="28">
        <v>2</v>
      </c>
      <c r="D69" s="27" t="s">
        <v>135</v>
      </c>
      <c r="E69" s="27" t="s">
        <v>138</v>
      </c>
      <c r="F69" s="17" t="s">
        <v>46</v>
      </c>
      <c r="G69" s="17" t="s">
        <v>125</v>
      </c>
      <c r="H69" s="131">
        <v>43708</v>
      </c>
      <c r="I69" s="131">
        <v>43738</v>
      </c>
      <c r="J69" s="18" t="str">
        <f t="shared" si="0"/>
        <v>31.08.19 - 30.09.19 (1 months)</v>
      </c>
      <c r="K69" s="32" t="s">
        <v>49</v>
      </c>
      <c r="L69" s="20">
        <v>2300</v>
      </c>
      <c r="M69" s="20">
        <v>700</v>
      </c>
      <c r="N69" s="21">
        <f t="shared" si="32"/>
        <v>8</v>
      </c>
      <c r="O69" s="20">
        <v>2300</v>
      </c>
      <c r="P69" s="20">
        <v>700</v>
      </c>
      <c r="Q69" s="21">
        <f t="shared" si="33"/>
        <v>8</v>
      </c>
      <c r="R69" s="20">
        <v>2300</v>
      </c>
      <c r="S69" s="20">
        <v>700</v>
      </c>
      <c r="T69" s="28">
        <f t="shared" si="34"/>
        <v>8</v>
      </c>
      <c r="U69" s="26">
        <v>46.4</v>
      </c>
      <c r="V69" s="17"/>
      <c r="W69" s="26"/>
      <c r="X69" s="31"/>
      <c r="Y69" s="26"/>
      <c r="Z69" s="26"/>
      <c r="AA69" s="26"/>
      <c r="AB69" s="26"/>
      <c r="AC69" s="26">
        <v>3.2</v>
      </c>
      <c r="AD69" s="26">
        <v>8</v>
      </c>
      <c r="AE69" s="26">
        <v>8</v>
      </c>
      <c r="AF69" s="26">
        <v>3.2</v>
      </c>
      <c r="AG69" s="26">
        <v>8</v>
      </c>
      <c r="AH69" s="26">
        <v>3.2</v>
      </c>
      <c r="AI69" s="26">
        <v>8</v>
      </c>
      <c r="AJ69" s="30"/>
      <c r="AK69" s="30"/>
      <c r="AL69" s="29"/>
      <c r="AM69" s="24"/>
      <c r="AN69" s="26"/>
      <c r="AO69" s="26"/>
      <c r="AP69" s="24" t="s">
        <v>132</v>
      </c>
    </row>
    <row r="70" spans="1:42" ht="26.1" customHeight="1" x14ac:dyDescent="0.25">
      <c r="A70" s="77">
        <f t="shared" si="1"/>
        <v>116.06400000000031</v>
      </c>
      <c r="B70" s="129" t="s">
        <v>184</v>
      </c>
      <c r="C70" s="77" t="s">
        <v>101</v>
      </c>
      <c r="D70" s="27" t="s">
        <v>135</v>
      </c>
      <c r="E70" s="27" t="s">
        <v>138</v>
      </c>
      <c r="F70" s="17" t="s">
        <v>46</v>
      </c>
      <c r="G70" s="17" t="s">
        <v>125</v>
      </c>
      <c r="H70" s="131">
        <v>43709</v>
      </c>
      <c r="I70" s="131">
        <v>43738</v>
      </c>
      <c r="J70" s="18" t="str">
        <f t="shared" ref="J70:J115" si="35">IFERROR(TEXT(H70,"DD.MM.YY")&amp;" - "&amp;TEXT(I70,"DD.MM.YY")&amp;" ("&amp;DATEDIF(H70,I70+1,"m")&amp;" months)","Tender End Date is Before Start Date")</f>
        <v>01.09.19 - 30.09.19 (1 months)</v>
      </c>
      <c r="K70" s="32" t="s">
        <v>49</v>
      </c>
      <c r="L70" s="20">
        <v>700</v>
      </c>
      <c r="M70" s="20">
        <v>1500</v>
      </c>
      <c r="N70" s="21">
        <f t="shared" si="32"/>
        <v>8</v>
      </c>
      <c r="O70" s="20">
        <v>700</v>
      </c>
      <c r="P70" s="20">
        <v>1500</v>
      </c>
      <c r="Q70" s="21">
        <f t="shared" si="33"/>
        <v>8</v>
      </c>
      <c r="R70" s="20">
        <v>700</v>
      </c>
      <c r="S70" s="20">
        <v>1500</v>
      </c>
      <c r="T70" s="28">
        <f t="shared" si="34"/>
        <v>8</v>
      </c>
      <c r="U70" s="26">
        <v>59.12</v>
      </c>
      <c r="V70" s="17"/>
      <c r="W70" s="26"/>
      <c r="X70" s="31"/>
      <c r="Y70" s="26"/>
      <c r="Z70" s="26"/>
      <c r="AA70" s="26"/>
      <c r="AB70" s="26"/>
      <c r="AC70" s="26">
        <v>3.2</v>
      </c>
      <c r="AD70" s="26">
        <v>8</v>
      </c>
      <c r="AE70" s="26">
        <v>8</v>
      </c>
      <c r="AF70" s="26">
        <v>3.2</v>
      </c>
      <c r="AG70" s="26">
        <v>8</v>
      </c>
      <c r="AH70" s="26">
        <v>3.2</v>
      </c>
      <c r="AI70" s="26">
        <v>8</v>
      </c>
      <c r="AJ70" s="30"/>
      <c r="AK70" s="30"/>
      <c r="AL70" s="29"/>
      <c r="AM70" s="24"/>
      <c r="AN70" s="26"/>
      <c r="AO70" s="26"/>
      <c r="AP70" s="24" t="s">
        <v>132</v>
      </c>
    </row>
    <row r="71" spans="1:42" ht="26.1" customHeight="1" x14ac:dyDescent="0.25">
      <c r="A71" s="77">
        <f t="shared" si="1"/>
        <v>116.06500000000031</v>
      </c>
      <c r="B71" s="129" t="s">
        <v>184</v>
      </c>
      <c r="C71" s="77" t="s">
        <v>101</v>
      </c>
      <c r="D71" s="27" t="s">
        <v>135</v>
      </c>
      <c r="E71" s="27" t="s">
        <v>138</v>
      </c>
      <c r="F71" s="17" t="s">
        <v>46</v>
      </c>
      <c r="G71" s="17" t="s">
        <v>125</v>
      </c>
      <c r="H71" s="131">
        <v>43709</v>
      </c>
      <c r="I71" s="131">
        <v>43738</v>
      </c>
      <c r="J71" s="18" t="str">
        <f t="shared" si="35"/>
        <v>01.09.19 - 30.09.19 (1 months)</v>
      </c>
      <c r="K71" s="32" t="s">
        <v>49</v>
      </c>
      <c r="L71" s="20">
        <v>1500</v>
      </c>
      <c r="M71" s="20">
        <v>2300</v>
      </c>
      <c r="N71" s="21">
        <f t="shared" si="32"/>
        <v>8</v>
      </c>
      <c r="O71" s="20">
        <v>1500</v>
      </c>
      <c r="P71" s="20">
        <v>2300</v>
      </c>
      <c r="Q71" s="21">
        <f t="shared" si="33"/>
        <v>8</v>
      </c>
      <c r="R71" s="20">
        <v>1500</v>
      </c>
      <c r="S71" s="20">
        <v>2300</v>
      </c>
      <c r="T71" s="28">
        <f t="shared" si="34"/>
        <v>8</v>
      </c>
      <c r="U71" s="26">
        <v>59.12</v>
      </c>
      <c r="V71" s="17"/>
      <c r="W71" s="26"/>
      <c r="X71" s="31"/>
      <c r="Y71" s="26"/>
      <c r="Z71" s="26"/>
      <c r="AA71" s="26"/>
      <c r="AB71" s="26"/>
      <c r="AC71" s="26">
        <v>3.2</v>
      </c>
      <c r="AD71" s="26">
        <v>8</v>
      </c>
      <c r="AE71" s="26">
        <v>8</v>
      </c>
      <c r="AF71" s="26">
        <v>3.2</v>
      </c>
      <c r="AG71" s="26">
        <v>8</v>
      </c>
      <c r="AH71" s="26">
        <v>3.2</v>
      </c>
      <c r="AI71" s="26">
        <v>8</v>
      </c>
      <c r="AJ71" s="30"/>
      <c r="AK71" s="30"/>
      <c r="AL71" s="29"/>
      <c r="AM71" s="24"/>
      <c r="AN71" s="26"/>
      <c r="AO71" s="26"/>
      <c r="AP71" s="24" t="s">
        <v>132</v>
      </c>
    </row>
    <row r="72" spans="1:42" ht="26.1" customHeight="1" x14ac:dyDescent="0.25">
      <c r="A72" s="77">
        <f t="shared" ref="A72:A115" si="36">A71+0.001</f>
        <v>116.06600000000032</v>
      </c>
      <c r="B72" s="132" t="s">
        <v>170</v>
      </c>
      <c r="C72" s="77">
        <v>2</v>
      </c>
      <c r="D72" s="27" t="s">
        <v>135</v>
      </c>
      <c r="E72" s="27" t="s">
        <v>139</v>
      </c>
      <c r="F72" s="17" t="s">
        <v>46</v>
      </c>
      <c r="G72" s="17" t="s">
        <v>125</v>
      </c>
      <c r="H72" s="131">
        <v>43708</v>
      </c>
      <c r="I72" s="131">
        <v>43738</v>
      </c>
      <c r="J72" s="18" t="str">
        <f t="shared" si="35"/>
        <v>31.08.19 - 30.09.19 (1 months)</v>
      </c>
      <c r="K72" s="32" t="s">
        <v>49</v>
      </c>
      <c r="L72" s="20">
        <v>2300</v>
      </c>
      <c r="M72" s="20">
        <v>700</v>
      </c>
      <c r="N72" s="21">
        <f t="shared" si="32"/>
        <v>8</v>
      </c>
      <c r="O72" s="20">
        <v>2300</v>
      </c>
      <c r="P72" s="20">
        <v>700</v>
      </c>
      <c r="Q72" s="21">
        <f t="shared" si="33"/>
        <v>8</v>
      </c>
      <c r="R72" s="20">
        <v>2300</v>
      </c>
      <c r="S72" s="20">
        <v>700</v>
      </c>
      <c r="T72" s="28">
        <f t="shared" si="34"/>
        <v>8</v>
      </c>
      <c r="U72" s="26">
        <v>17.97</v>
      </c>
      <c r="V72" s="17"/>
      <c r="W72" s="26"/>
      <c r="X72" s="31"/>
      <c r="Y72" s="26"/>
      <c r="Z72" s="26"/>
      <c r="AA72" s="26"/>
      <c r="AB72" s="26"/>
      <c r="AC72" s="26">
        <v>1.2</v>
      </c>
      <c r="AD72" s="26">
        <v>3</v>
      </c>
      <c r="AE72" s="26">
        <v>3</v>
      </c>
      <c r="AF72" s="26">
        <v>1.2</v>
      </c>
      <c r="AG72" s="26">
        <v>3</v>
      </c>
      <c r="AH72" s="26">
        <v>1.2</v>
      </c>
      <c r="AI72" s="26">
        <v>3</v>
      </c>
      <c r="AJ72" s="30"/>
      <c r="AK72" s="30"/>
      <c r="AL72" s="29"/>
      <c r="AM72" s="24"/>
      <c r="AN72" s="26"/>
      <c r="AO72" s="26"/>
      <c r="AP72" s="24" t="s">
        <v>132</v>
      </c>
    </row>
    <row r="73" spans="1:42" ht="26.1" customHeight="1" x14ac:dyDescent="0.25">
      <c r="A73" s="77">
        <f t="shared" si="36"/>
        <v>116.06700000000032</v>
      </c>
      <c r="B73" s="129" t="s">
        <v>184</v>
      </c>
      <c r="C73" s="77" t="s">
        <v>101</v>
      </c>
      <c r="D73" s="27" t="s">
        <v>135</v>
      </c>
      <c r="E73" s="27" t="s">
        <v>139</v>
      </c>
      <c r="F73" s="17" t="s">
        <v>46</v>
      </c>
      <c r="G73" s="17" t="s">
        <v>125</v>
      </c>
      <c r="H73" s="131">
        <v>43709</v>
      </c>
      <c r="I73" s="131">
        <v>43738</v>
      </c>
      <c r="J73" s="18" t="str">
        <f t="shared" si="35"/>
        <v>01.09.19 - 30.09.19 (1 months)</v>
      </c>
      <c r="K73" s="32" t="s">
        <v>49</v>
      </c>
      <c r="L73" s="20">
        <v>700</v>
      </c>
      <c r="M73" s="20">
        <v>2300</v>
      </c>
      <c r="N73" s="21">
        <f t="shared" si="32"/>
        <v>16</v>
      </c>
      <c r="O73" s="20">
        <v>700</v>
      </c>
      <c r="P73" s="20">
        <v>2300</v>
      </c>
      <c r="Q73" s="21">
        <f t="shared" si="33"/>
        <v>16</v>
      </c>
      <c r="R73" s="20">
        <v>700</v>
      </c>
      <c r="S73" s="20">
        <v>2300</v>
      </c>
      <c r="T73" s="28">
        <f t="shared" si="34"/>
        <v>16</v>
      </c>
      <c r="U73" s="26">
        <v>21.63</v>
      </c>
      <c r="V73" s="17"/>
      <c r="W73" s="26"/>
      <c r="X73" s="31"/>
      <c r="Y73" s="26"/>
      <c r="Z73" s="26"/>
      <c r="AA73" s="26"/>
      <c r="AB73" s="26"/>
      <c r="AC73" s="26">
        <v>1.2</v>
      </c>
      <c r="AD73" s="26">
        <v>3</v>
      </c>
      <c r="AE73" s="26">
        <v>3</v>
      </c>
      <c r="AF73" s="26">
        <v>1.2</v>
      </c>
      <c r="AG73" s="26">
        <v>3</v>
      </c>
      <c r="AH73" s="26">
        <v>1.2</v>
      </c>
      <c r="AI73" s="26">
        <v>3</v>
      </c>
      <c r="AJ73" s="30"/>
      <c r="AK73" s="30"/>
      <c r="AL73" s="29"/>
      <c r="AM73" s="24"/>
      <c r="AN73" s="26"/>
      <c r="AO73" s="26"/>
      <c r="AP73" s="24" t="s">
        <v>132</v>
      </c>
    </row>
    <row r="74" spans="1:42" ht="26.1" customHeight="1" x14ac:dyDescent="0.25">
      <c r="A74" s="77">
        <f t="shared" si="36"/>
        <v>116.06800000000032</v>
      </c>
      <c r="B74" s="132" t="s">
        <v>170</v>
      </c>
      <c r="C74" s="28">
        <v>2</v>
      </c>
      <c r="D74" s="27" t="s">
        <v>135</v>
      </c>
      <c r="E74" s="27" t="s">
        <v>140</v>
      </c>
      <c r="F74" s="17" t="s">
        <v>46</v>
      </c>
      <c r="G74" s="17" t="s">
        <v>125</v>
      </c>
      <c r="H74" s="131">
        <v>43708</v>
      </c>
      <c r="I74" s="131">
        <v>43738</v>
      </c>
      <c r="J74" s="18" t="str">
        <f t="shared" si="35"/>
        <v>31.08.19 - 30.09.19 (1 months)</v>
      </c>
      <c r="K74" s="32" t="s">
        <v>49</v>
      </c>
      <c r="L74" s="20">
        <v>2300</v>
      </c>
      <c r="M74" s="20">
        <v>700</v>
      </c>
      <c r="N74" s="21">
        <f t="shared" si="32"/>
        <v>8</v>
      </c>
      <c r="O74" s="20">
        <v>2300</v>
      </c>
      <c r="P74" s="20">
        <v>700</v>
      </c>
      <c r="Q74" s="21">
        <f t="shared" si="33"/>
        <v>8</v>
      </c>
      <c r="R74" s="20">
        <v>2300</v>
      </c>
      <c r="S74" s="20">
        <v>700</v>
      </c>
      <c r="T74" s="28">
        <f t="shared" si="34"/>
        <v>8</v>
      </c>
      <c r="U74" s="26">
        <v>23.92</v>
      </c>
      <c r="V74" s="17"/>
      <c r="W74" s="26"/>
      <c r="X74" s="31"/>
      <c r="Y74" s="26"/>
      <c r="Z74" s="26"/>
      <c r="AA74" s="26"/>
      <c r="AB74" s="26"/>
      <c r="AC74" s="26">
        <v>1.6</v>
      </c>
      <c r="AD74" s="26">
        <v>4</v>
      </c>
      <c r="AE74" s="26">
        <v>4</v>
      </c>
      <c r="AF74" s="26">
        <v>1.6</v>
      </c>
      <c r="AG74" s="26">
        <v>4</v>
      </c>
      <c r="AH74" s="26">
        <v>1.6</v>
      </c>
      <c r="AI74" s="26">
        <v>4</v>
      </c>
      <c r="AJ74" s="30"/>
      <c r="AK74" s="30"/>
      <c r="AL74" s="29"/>
      <c r="AM74" s="24"/>
      <c r="AN74" s="26"/>
      <c r="AO74" s="26"/>
      <c r="AP74" s="24" t="s">
        <v>132</v>
      </c>
    </row>
    <row r="75" spans="1:42" ht="26.1" customHeight="1" x14ac:dyDescent="0.25">
      <c r="A75" s="77">
        <f t="shared" si="36"/>
        <v>116.06900000000033</v>
      </c>
      <c r="B75" s="132" t="s">
        <v>170</v>
      </c>
      <c r="C75" s="28">
        <v>2</v>
      </c>
      <c r="D75" s="27" t="s">
        <v>135</v>
      </c>
      <c r="E75" s="27" t="s">
        <v>140</v>
      </c>
      <c r="F75" s="17" t="s">
        <v>46</v>
      </c>
      <c r="G75" s="17" t="s">
        <v>125</v>
      </c>
      <c r="H75" s="131">
        <v>43709</v>
      </c>
      <c r="I75" s="131">
        <v>43738</v>
      </c>
      <c r="J75" s="18" t="str">
        <f t="shared" si="35"/>
        <v>01.09.19 - 30.09.19 (1 months)</v>
      </c>
      <c r="K75" s="32" t="s">
        <v>49</v>
      </c>
      <c r="L75" s="20">
        <v>700</v>
      </c>
      <c r="M75" s="20">
        <v>1500</v>
      </c>
      <c r="N75" s="21">
        <f t="shared" si="32"/>
        <v>8</v>
      </c>
      <c r="O75" s="20">
        <v>700</v>
      </c>
      <c r="P75" s="20">
        <v>1500</v>
      </c>
      <c r="Q75" s="21">
        <f t="shared" si="33"/>
        <v>8</v>
      </c>
      <c r="R75" s="20">
        <v>700</v>
      </c>
      <c r="S75" s="20">
        <v>1500</v>
      </c>
      <c r="T75" s="28">
        <f t="shared" si="34"/>
        <v>8</v>
      </c>
      <c r="U75" s="26">
        <v>31.16</v>
      </c>
      <c r="V75" s="17"/>
      <c r="W75" s="26"/>
      <c r="X75" s="31"/>
      <c r="Y75" s="26"/>
      <c r="Z75" s="26"/>
      <c r="AA75" s="26"/>
      <c r="AB75" s="26"/>
      <c r="AC75" s="26">
        <v>1.6</v>
      </c>
      <c r="AD75" s="26">
        <v>4</v>
      </c>
      <c r="AE75" s="26">
        <v>4</v>
      </c>
      <c r="AF75" s="26">
        <v>1.6</v>
      </c>
      <c r="AG75" s="26">
        <v>4</v>
      </c>
      <c r="AH75" s="26">
        <v>1.6</v>
      </c>
      <c r="AI75" s="26">
        <v>4</v>
      </c>
      <c r="AJ75" s="30"/>
      <c r="AK75" s="30"/>
      <c r="AL75" s="29"/>
      <c r="AM75" s="24"/>
      <c r="AN75" s="26"/>
      <c r="AO75" s="26"/>
      <c r="AP75" s="24" t="s">
        <v>132</v>
      </c>
    </row>
    <row r="76" spans="1:42" ht="26.1" customHeight="1" x14ac:dyDescent="0.25">
      <c r="A76" s="136">
        <f t="shared" si="36"/>
        <v>116.07000000000033</v>
      </c>
      <c r="B76" s="129" t="s">
        <v>184</v>
      </c>
      <c r="C76" s="136" t="s">
        <v>101</v>
      </c>
      <c r="D76" s="27" t="s">
        <v>135</v>
      </c>
      <c r="E76" s="27" t="s">
        <v>140</v>
      </c>
      <c r="F76" s="17" t="s">
        <v>46</v>
      </c>
      <c r="G76" s="17" t="s">
        <v>125</v>
      </c>
      <c r="H76" s="131">
        <v>43709</v>
      </c>
      <c r="I76" s="131">
        <v>43738</v>
      </c>
      <c r="J76" s="18" t="str">
        <f t="shared" si="35"/>
        <v>01.09.19 - 30.09.19 (1 months)</v>
      </c>
      <c r="K76" s="32" t="s">
        <v>49</v>
      </c>
      <c r="L76" s="20">
        <v>1500</v>
      </c>
      <c r="M76" s="20">
        <v>2300</v>
      </c>
      <c r="N76" s="21">
        <f t="shared" si="32"/>
        <v>8</v>
      </c>
      <c r="O76" s="20">
        <v>1500</v>
      </c>
      <c r="P76" s="20">
        <v>2300</v>
      </c>
      <c r="Q76" s="21">
        <f t="shared" si="33"/>
        <v>8</v>
      </c>
      <c r="R76" s="20">
        <v>1500</v>
      </c>
      <c r="S76" s="20">
        <v>2300</v>
      </c>
      <c r="T76" s="28">
        <f t="shared" si="34"/>
        <v>8</v>
      </c>
      <c r="U76" s="26">
        <v>30.08</v>
      </c>
      <c r="V76" s="17"/>
      <c r="W76" s="26"/>
      <c r="X76" s="31"/>
      <c r="Y76" s="26"/>
      <c r="Z76" s="26"/>
      <c r="AA76" s="26"/>
      <c r="AB76" s="26"/>
      <c r="AC76" s="26">
        <v>1.6</v>
      </c>
      <c r="AD76" s="26">
        <v>4</v>
      </c>
      <c r="AE76" s="26">
        <v>4</v>
      </c>
      <c r="AF76" s="26">
        <v>1.6</v>
      </c>
      <c r="AG76" s="26">
        <v>4</v>
      </c>
      <c r="AH76" s="26">
        <v>1.6</v>
      </c>
      <c r="AI76" s="26">
        <v>4</v>
      </c>
      <c r="AJ76" s="30"/>
      <c r="AK76" s="30"/>
      <c r="AL76" s="29"/>
      <c r="AM76" s="24"/>
      <c r="AN76" s="26"/>
      <c r="AO76" s="26"/>
      <c r="AP76" s="24" t="s">
        <v>132</v>
      </c>
    </row>
    <row r="77" spans="1:42" ht="26.1" customHeight="1" x14ac:dyDescent="0.25">
      <c r="A77" s="136">
        <f t="shared" si="36"/>
        <v>116.07100000000034</v>
      </c>
      <c r="B77" s="129" t="s">
        <v>184</v>
      </c>
      <c r="C77" s="136" t="s">
        <v>101</v>
      </c>
      <c r="D77" s="27" t="s">
        <v>130</v>
      </c>
      <c r="E77" s="27" t="s">
        <v>141</v>
      </c>
      <c r="F77" s="17" t="s">
        <v>51</v>
      </c>
      <c r="G77" s="17" t="s">
        <v>142</v>
      </c>
      <c r="H77" s="131">
        <v>43709</v>
      </c>
      <c r="I77" s="131">
        <v>43738</v>
      </c>
      <c r="J77" s="18" t="str">
        <f t="shared" si="35"/>
        <v>01.09.19 - 30.09.19 (1 months)</v>
      </c>
      <c r="K77" s="32" t="s">
        <v>49</v>
      </c>
      <c r="L77" s="20">
        <v>700</v>
      </c>
      <c r="M77" s="20">
        <v>1500</v>
      </c>
      <c r="N77" s="21">
        <f t="shared" si="32"/>
        <v>8</v>
      </c>
      <c r="O77" s="20">
        <v>700</v>
      </c>
      <c r="P77" s="20">
        <v>1500</v>
      </c>
      <c r="Q77" s="21">
        <f t="shared" si="33"/>
        <v>8</v>
      </c>
      <c r="R77" s="20">
        <v>700</v>
      </c>
      <c r="S77" s="20">
        <v>1500</v>
      </c>
      <c r="T77" s="28">
        <f t="shared" si="34"/>
        <v>8</v>
      </c>
      <c r="U77" s="26">
        <v>19.5</v>
      </c>
      <c r="V77" s="17"/>
      <c r="W77" s="26"/>
      <c r="X77" s="31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30"/>
      <c r="AK77" s="30"/>
      <c r="AL77" s="29"/>
      <c r="AM77" s="24"/>
      <c r="AN77" s="26"/>
      <c r="AO77" s="26">
        <v>5</v>
      </c>
      <c r="AP77" s="30"/>
    </row>
    <row r="78" spans="1:42" ht="26.1" customHeight="1" x14ac:dyDescent="0.25">
      <c r="A78" s="136">
        <f t="shared" si="36"/>
        <v>116.07200000000034</v>
      </c>
      <c r="B78" s="132" t="s">
        <v>170</v>
      </c>
      <c r="C78" s="137">
        <v>2</v>
      </c>
      <c r="D78" s="27" t="s">
        <v>130</v>
      </c>
      <c r="E78" s="27" t="s">
        <v>141</v>
      </c>
      <c r="F78" s="17" t="s">
        <v>51</v>
      </c>
      <c r="G78" s="17" t="s">
        <v>142</v>
      </c>
      <c r="H78" s="131">
        <v>43709</v>
      </c>
      <c r="I78" s="131">
        <v>43738</v>
      </c>
      <c r="J78" s="18" t="str">
        <f t="shared" si="35"/>
        <v>01.09.19 - 30.09.19 (1 months)</v>
      </c>
      <c r="K78" s="32" t="s">
        <v>49</v>
      </c>
      <c r="L78" s="20">
        <v>1500</v>
      </c>
      <c r="M78" s="20">
        <v>2300</v>
      </c>
      <c r="N78" s="21">
        <f t="shared" si="32"/>
        <v>8</v>
      </c>
      <c r="O78" s="20">
        <v>1500</v>
      </c>
      <c r="P78" s="20">
        <v>2300</v>
      </c>
      <c r="Q78" s="21">
        <f t="shared" si="33"/>
        <v>8</v>
      </c>
      <c r="R78" s="20">
        <v>1500</v>
      </c>
      <c r="S78" s="20">
        <v>2300</v>
      </c>
      <c r="T78" s="28">
        <f t="shared" si="34"/>
        <v>8</v>
      </c>
      <c r="U78" s="26">
        <v>19.75</v>
      </c>
      <c r="V78" s="17"/>
      <c r="W78" s="26"/>
      <c r="X78" s="31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30"/>
      <c r="AK78" s="30"/>
      <c r="AL78" s="29"/>
      <c r="AM78" s="24"/>
      <c r="AN78" s="26"/>
      <c r="AO78" s="26">
        <v>5</v>
      </c>
      <c r="AP78" s="30"/>
    </row>
    <row r="79" spans="1:42" ht="26.1" customHeight="1" x14ac:dyDescent="0.25">
      <c r="A79" s="136">
        <f t="shared" si="36"/>
        <v>116.07300000000035</v>
      </c>
      <c r="B79" s="129" t="s">
        <v>184</v>
      </c>
      <c r="C79" s="136" t="s">
        <v>101</v>
      </c>
      <c r="D79" s="27" t="s">
        <v>130</v>
      </c>
      <c r="E79" s="27" t="s">
        <v>143</v>
      </c>
      <c r="F79" s="17" t="s">
        <v>51</v>
      </c>
      <c r="G79" s="17" t="s">
        <v>142</v>
      </c>
      <c r="H79" s="131">
        <v>43709</v>
      </c>
      <c r="I79" s="131">
        <v>43738</v>
      </c>
      <c r="J79" s="18" t="str">
        <f t="shared" si="35"/>
        <v>01.09.19 - 30.09.19 (1 months)</v>
      </c>
      <c r="K79" s="32" t="s">
        <v>49</v>
      </c>
      <c r="L79" s="20">
        <v>700</v>
      </c>
      <c r="M79" s="20">
        <v>1500</v>
      </c>
      <c r="N79" s="21">
        <f t="shared" si="32"/>
        <v>8</v>
      </c>
      <c r="O79" s="20">
        <v>700</v>
      </c>
      <c r="P79" s="20">
        <v>1500</v>
      </c>
      <c r="Q79" s="21">
        <f t="shared" si="33"/>
        <v>8</v>
      </c>
      <c r="R79" s="20">
        <v>700</v>
      </c>
      <c r="S79" s="20">
        <v>1500</v>
      </c>
      <c r="T79" s="28">
        <f t="shared" si="34"/>
        <v>8</v>
      </c>
      <c r="U79" s="26">
        <v>15.6</v>
      </c>
      <c r="V79" s="17"/>
      <c r="W79" s="26"/>
      <c r="X79" s="31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30"/>
      <c r="AK79" s="30"/>
      <c r="AL79" s="29"/>
      <c r="AM79" s="24"/>
      <c r="AN79" s="26"/>
      <c r="AO79" s="26">
        <v>4</v>
      </c>
      <c r="AP79" s="30"/>
    </row>
    <row r="80" spans="1:42" ht="26.1" customHeight="1" x14ac:dyDescent="0.25">
      <c r="A80" s="77">
        <f t="shared" si="36"/>
        <v>116.07400000000035</v>
      </c>
      <c r="B80" s="129" t="s">
        <v>184</v>
      </c>
      <c r="C80" s="77" t="s">
        <v>101</v>
      </c>
      <c r="D80" s="27" t="s">
        <v>130</v>
      </c>
      <c r="E80" s="27" t="s">
        <v>143</v>
      </c>
      <c r="F80" s="17" t="s">
        <v>51</v>
      </c>
      <c r="G80" s="17" t="s">
        <v>142</v>
      </c>
      <c r="H80" s="131">
        <v>43709</v>
      </c>
      <c r="I80" s="131">
        <v>43738</v>
      </c>
      <c r="J80" s="18" t="str">
        <f t="shared" si="35"/>
        <v>01.09.19 - 30.09.19 (1 months)</v>
      </c>
      <c r="K80" s="32" t="s">
        <v>49</v>
      </c>
      <c r="L80" s="20">
        <v>1500</v>
      </c>
      <c r="M80" s="20">
        <v>2300</v>
      </c>
      <c r="N80" s="21">
        <f t="shared" si="32"/>
        <v>8</v>
      </c>
      <c r="O80" s="20">
        <v>1500</v>
      </c>
      <c r="P80" s="20">
        <v>2300</v>
      </c>
      <c r="Q80" s="21">
        <f t="shared" si="33"/>
        <v>8</v>
      </c>
      <c r="R80" s="20">
        <v>1500</v>
      </c>
      <c r="S80" s="20">
        <v>2300</v>
      </c>
      <c r="T80" s="28">
        <f t="shared" si="34"/>
        <v>8</v>
      </c>
      <c r="U80" s="26">
        <v>15.8</v>
      </c>
      <c r="V80" s="17"/>
      <c r="W80" s="26"/>
      <c r="X80" s="31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30"/>
      <c r="AK80" s="30"/>
      <c r="AL80" s="29"/>
      <c r="AM80" s="24"/>
      <c r="AN80" s="26"/>
      <c r="AO80" s="26">
        <v>4</v>
      </c>
      <c r="AP80" s="30"/>
    </row>
    <row r="81" spans="1:42" ht="26.1" customHeight="1" x14ac:dyDescent="0.25">
      <c r="A81" s="77">
        <f t="shared" si="36"/>
        <v>116.07500000000036</v>
      </c>
      <c r="B81" s="132" t="s">
        <v>170</v>
      </c>
      <c r="C81" s="28">
        <v>2</v>
      </c>
      <c r="D81" s="27" t="s">
        <v>135</v>
      </c>
      <c r="E81" s="27" t="s">
        <v>144</v>
      </c>
      <c r="F81" s="17" t="s">
        <v>46</v>
      </c>
      <c r="G81" s="17" t="s">
        <v>125</v>
      </c>
      <c r="H81" s="131">
        <v>43709</v>
      </c>
      <c r="I81" s="131">
        <v>43738</v>
      </c>
      <c r="J81" s="18" t="str">
        <f t="shared" si="35"/>
        <v>01.09.19 - 30.09.19 (1 months)</v>
      </c>
      <c r="K81" s="32" t="s">
        <v>49</v>
      </c>
      <c r="L81" s="20">
        <v>700</v>
      </c>
      <c r="M81" s="20">
        <v>1500</v>
      </c>
      <c r="N81" s="21">
        <f t="shared" si="32"/>
        <v>8</v>
      </c>
      <c r="O81" s="20">
        <v>700</v>
      </c>
      <c r="P81" s="20">
        <v>1500</v>
      </c>
      <c r="Q81" s="21">
        <f t="shared" si="33"/>
        <v>8</v>
      </c>
      <c r="R81" s="20">
        <v>700</v>
      </c>
      <c r="S81" s="20">
        <v>1500</v>
      </c>
      <c r="T81" s="28">
        <f t="shared" si="34"/>
        <v>8</v>
      </c>
      <c r="U81" s="26">
        <v>159.80000000000001</v>
      </c>
      <c r="V81" s="17"/>
      <c r="W81" s="26"/>
      <c r="X81" s="31"/>
      <c r="Y81" s="26"/>
      <c r="Z81" s="26"/>
      <c r="AA81" s="26"/>
      <c r="AB81" s="26"/>
      <c r="AC81" s="26">
        <v>8</v>
      </c>
      <c r="AD81" s="26">
        <v>20</v>
      </c>
      <c r="AE81" s="26">
        <v>20</v>
      </c>
      <c r="AF81" s="26">
        <v>8</v>
      </c>
      <c r="AG81" s="26">
        <v>20</v>
      </c>
      <c r="AH81" s="26">
        <v>8</v>
      </c>
      <c r="AI81" s="26">
        <v>20</v>
      </c>
      <c r="AJ81" s="30"/>
      <c r="AK81" s="30"/>
      <c r="AL81" s="29"/>
      <c r="AM81" s="24"/>
      <c r="AN81" s="26"/>
      <c r="AO81" s="26"/>
      <c r="AP81" s="24" t="s">
        <v>132</v>
      </c>
    </row>
    <row r="82" spans="1:42" ht="26.1" customHeight="1" x14ac:dyDescent="0.25">
      <c r="A82" s="77">
        <f t="shared" si="36"/>
        <v>116.07600000000036</v>
      </c>
      <c r="B82" s="129" t="s">
        <v>184</v>
      </c>
      <c r="C82" s="77" t="s">
        <v>101</v>
      </c>
      <c r="D82" s="27" t="s">
        <v>135</v>
      </c>
      <c r="E82" s="27" t="s">
        <v>144</v>
      </c>
      <c r="F82" s="17" t="s">
        <v>46</v>
      </c>
      <c r="G82" s="17" t="s">
        <v>125</v>
      </c>
      <c r="H82" s="131">
        <v>43709</v>
      </c>
      <c r="I82" s="131">
        <v>43738</v>
      </c>
      <c r="J82" s="18" t="str">
        <f t="shared" si="35"/>
        <v>01.09.19 - 30.09.19 (1 months)</v>
      </c>
      <c r="K82" s="32" t="s">
        <v>49</v>
      </c>
      <c r="L82" s="20">
        <v>1500</v>
      </c>
      <c r="M82" s="20">
        <v>2300</v>
      </c>
      <c r="N82" s="21">
        <f t="shared" si="32"/>
        <v>8</v>
      </c>
      <c r="O82" s="20">
        <v>1500</v>
      </c>
      <c r="P82" s="20">
        <v>2300</v>
      </c>
      <c r="Q82" s="21">
        <f t="shared" si="33"/>
        <v>8</v>
      </c>
      <c r="R82" s="20">
        <v>1500</v>
      </c>
      <c r="S82" s="20">
        <v>2300</v>
      </c>
      <c r="T82" s="28">
        <f t="shared" si="34"/>
        <v>8</v>
      </c>
      <c r="U82" s="26">
        <v>149.80000000000001</v>
      </c>
      <c r="V82" s="17"/>
      <c r="W82" s="26"/>
      <c r="X82" s="31"/>
      <c r="Y82" s="26"/>
      <c r="Z82" s="26"/>
      <c r="AA82" s="26"/>
      <c r="AB82" s="26"/>
      <c r="AC82" s="26">
        <v>8</v>
      </c>
      <c r="AD82" s="26">
        <v>20</v>
      </c>
      <c r="AE82" s="26">
        <v>20</v>
      </c>
      <c r="AF82" s="26">
        <v>8</v>
      </c>
      <c r="AG82" s="26">
        <v>20</v>
      </c>
      <c r="AH82" s="26">
        <v>8</v>
      </c>
      <c r="AI82" s="26">
        <v>20</v>
      </c>
      <c r="AJ82" s="30"/>
      <c r="AK82" s="30"/>
      <c r="AL82" s="29"/>
      <c r="AM82" s="24"/>
      <c r="AN82" s="26"/>
      <c r="AO82" s="26"/>
      <c r="AP82" s="24" t="s">
        <v>132</v>
      </c>
    </row>
    <row r="83" spans="1:42" ht="26.1" customHeight="1" x14ac:dyDescent="0.25">
      <c r="A83" s="77">
        <f t="shared" si="36"/>
        <v>116.07700000000037</v>
      </c>
      <c r="B83" s="132" t="s">
        <v>170</v>
      </c>
      <c r="C83" s="28">
        <v>4</v>
      </c>
      <c r="D83" s="27" t="s">
        <v>130</v>
      </c>
      <c r="E83" s="27" t="s">
        <v>133</v>
      </c>
      <c r="F83" s="17" t="s">
        <v>51</v>
      </c>
      <c r="G83" s="17" t="s">
        <v>125</v>
      </c>
      <c r="H83" s="131">
        <v>43708</v>
      </c>
      <c r="I83" s="131">
        <v>43738</v>
      </c>
      <c r="J83" s="18" t="str">
        <f t="shared" si="35"/>
        <v>31.08.19 - 30.09.19 (1 months)</v>
      </c>
      <c r="K83" s="32" t="s">
        <v>49</v>
      </c>
      <c r="L83" s="20">
        <v>2300</v>
      </c>
      <c r="M83" s="20">
        <v>2300</v>
      </c>
      <c r="N83" s="21">
        <f t="shared" si="32"/>
        <v>24</v>
      </c>
      <c r="O83" s="20">
        <v>2300</v>
      </c>
      <c r="P83" s="20">
        <v>2300</v>
      </c>
      <c r="Q83" s="21">
        <f t="shared" si="33"/>
        <v>24</v>
      </c>
      <c r="R83" s="20">
        <v>2300</v>
      </c>
      <c r="S83" s="20">
        <v>2300</v>
      </c>
      <c r="T83" s="28">
        <f t="shared" si="34"/>
        <v>24</v>
      </c>
      <c r="U83" s="26">
        <v>20.37</v>
      </c>
      <c r="V83" s="17"/>
      <c r="W83" s="26"/>
      <c r="X83" s="31"/>
      <c r="Y83" s="26"/>
      <c r="Z83" s="26"/>
      <c r="AA83" s="26"/>
      <c r="AB83" s="26"/>
      <c r="AC83" s="16">
        <v>1.2</v>
      </c>
      <c r="AD83" s="16">
        <v>3</v>
      </c>
      <c r="AE83" s="16">
        <v>3</v>
      </c>
      <c r="AF83" s="16">
        <v>1.2</v>
      </c>
      <c r="AG83" s="16">
        <v>3</v>
      </c>
      <c r="AH83" s="16">
        <v>1.2</v>
      </c>
      <c r="AI83" s="16">
        <v>3</v>
      </c>
      <c r="AJ83" s="30"/>
      <c r="AK83" s="30"/>
      <c r="AL83" s="29"/>
      <c r="AM83" s="24" t="s">
        <v>145</v>
      </c>
      <c r="AN83" s="26"/>
      <c r="AO83" s="26"/>
      <c r="AP83" s="24" t="s">
        <v>132</v>
      </c>
    </row>
    <row r="84" spans="1:42" ht="26.1" customHeight="1" x14ac:dyDescent="0.25">
      <c r="A84" s="77">
        <f t="shared" si="36"/>
        <v>116.07800000000037</v>
      </c>
      <c r="B84" s="129" t="s">
        <v>184</v>
      </c>
      <c r="C84" s="77" t="s">
        <v>101</v>
      </c>
      <c r="D84" s="138" t="s">
        <v>146</v>
      </c>
      <c r="E84" s="138" t="s">
        <v>147</v>
      </c>
      <c r="F84" s="139" t="s">
        <v>51</v>
      </c>
      <c r="G84" s="139" t="s">
        <v>148</v>
      </c>
      <c r="H84" s="140">
        <v>43708</v>
      </c>
      <c r="I84" s="140">
        <v>43738</v>
      </c>
      <c r="J84" s="40" t="str">
        <f t="shared" si="35"/>
        <v>31.08.19 - 30.09.19 (1 months)</v>
      </c>
      <c r="K84" s="41" t="s">
        <v>49</v>
      </c>
      <c r="L84" s="42">
        <v>2300</v>
      </c>
      <c r="M84" s="42">
        <v>2300</v>
      </c>
      <c r="N84" s="43">
        <f t="shared" si="32"/>
        <v>24</v>
      </c>
      <c r="O84" s="42">
        <v>2300</v>
      </c>
      <c r="P84" s="42">
        <v>2300</v>
      </c>
      <c r="Q84" s="43">
        <f t="shared" si="33"/>
        <v>24</v>
      </c>
      <c r="R84" s="42">
        <v>2300</v>
      </c>
      <c r="S84" s="42">
        <v>2300</v>
      </c>
      <c r="T84" s="43">
        <f t="shared" si="34"/>
        <v>24</v>
      </c>
      <c r="U84" s="39">
        <v>20</v>
      </c>
      <c r="V84" s="39"/>
      <c r="W84" s="44"/>
      <c r="X84" s="45"/>
      <c r="Y84" s="39"/>
      <c r="Z84" s="39"/>
      <c r="AA84" s="39"/>
      <c r="AB84" s="39"/>
      <c r="AC84" s="39">
        <v>4.8</v>
      </c>
      <c r="AD84" s="39">
        <v>12</v>
      </c>
      <c r="AE84" s="39">
        <v>12</v>
      </c>
      <c r="AF84" s="39">
        <v>0</v>
      </c>
      <c r="AG84" s="39">
        <v>0</v>
      </c>
      <c r="AH84" s="39">
        <v>0</v>
      </c>
      <c r="AI84" s="39">
        <v>0</v>
      </c>
      <c r="AJ84" s="46" t="s">
        <v>149</v>
      </c>
      <c r="AK84" s="46">
        <v>74.191000000000003</v>
      </c>
      <c r="AL84" s="47"/>
      <c r="AM84" s="46"/>
      <c r="AN84" s="39"/>
      <c r="AO84" s="39"/>
      <c r="AP84" s="48"/>
    </row>
    <row r="85" spans="1:42" ht="26.1" customHeight="1" x14ac:dyDescent="0.25">
      <c r="A85" s="77">
        <f t="shared" si="36"/>
        <v>116.07900000000038</v>
      </c>
      <c r="B85" s="129" t="s">
        <v>184</v>
      </c>
      <c r="C85" s="77" t="s">
        <v>101</v>
      </c>
      <c r="D85" s="138" t="s">
        <v>146</v>
      </c>
      <c r="E85" s="138" t="s">
        <v>147</v>
      </c>
      <c r="F85" s="139" t="s">
        <v>51</v>
      </c>
      <c r="G85" s="139" t="s">
        <v>148</v>
      </c>
      <c r="H85" s="140">
        <v>43708</v>
      </c>
      <c r="I85" s="140">
        <v>43738</v>
      </c>
      <c r="J85" s="40" t="str">
        <f t="shared" si="35"/>
        <v>31.08.19 - 30.09.19 (1 months)</v>
      </c>
      <c r="K85" s="41" t="s">
        <v>49</v>
      </c>
      <c r="L85" s="42">
        <v>2300</v>
      </c>
      <c r="M85" s="42">
        <v>2300</v>
      </c>
      <c r="N85" s="43">
        <f t="shared" si="32"/>
        <v>24</v>
      </c>
      <c r="O85" s="42">
        <v>2300</v>
      </c>
      <c r="P85" s="42">
        <v>2300</v>
      </c>
      <c r="Q85" s="43">
        <f t="shared" si="33"/>
        <v>24</v>
      </c>
      <c r="R85" s="42">
        <v>2300</v>
      </c>
      <c r="S85" s="42">
        <v>2300</v>
      </c>
      <c r="T85" s="49">
        <f t="shared" si="34"/>
        <v>24</v>
      </c>
      <c r="U85" s="39">
        <v>1</v>
      </c>
      <c r="V85" s="39"/>
      <c r="W85" s="44"/>
      <c r="X85" s="45"/>
      <c r="Y85" s="39"/>
      <c r="Z85" s="39"/>
      <c r="AA85" s="39"/>
      <c r="AB85" s="39"/>
      <c r="AC85" s="39">
        <v>0</v>
      </c>
      <c r="AD85" s="39">
        <v>0</v>
      </c>
      <c r="AE85" s="39">
        <v>0</v>
      </c>
      <c r="AF85" s="39">
        <v>0</v>
      </c>
      <c r="AG85" s="39">
        <v>0</v>
      </c>
      <c r="AH85" s="39">
        <v>0.4</v>
      </c>
      <c r="AI85" s="39">
        <v>1</v>
      </c>
      <c r="AJ85" s="46" t="s">
        <v>149</v>
      </c>
      <c r="AK85" s="46">
        <v>74.191000000000003</v>
      </c>
      <c r="AL85" s="50"/>
      <c r="AM85" s="46" t="s">
        <v>63</v>
      </c>
      <c r="AN85" s="38"/>
      <c r="AO85" s="38"/>
      <c r="AP85" s="48"/>
    </row>
    <row r="86" spans="1:42" ht="26.1" customHeight="1" x14ac:dyDescent="0.25">
      <c r="A86" s="77">
        <f t="shared" si="36"/>
        <v>116.08000000000038</v>
      </c>
      <c r="B86" s="132" t="s">
        <v>170</v>
      </c>
      <c r="C86" s="21">
        <v>4</v>
      </c>
      <c r="D86" s="17" t="s">
        <v>150</v>
      </c>
      <c r="E86" s="17" t="s">
        <v>151</v>
      </c>
      <c r="F86" s="17" t="s">
        <v>51</v>
      </c>
      <c r="G86" s="17" t="s">
        <v>56</v>
      </c>
      <c r="H86" s="131">
        <v>43709</v>
      </c>
      <c r="I86" s="131">
        <v>43738</v>
      </c>
      <c r="J86" s="18" t="str">
        <f t="shared" si="35"/>
        <v>01.09.19 - 30.09.19 (1 months)</v>
      </c>
      <c r="K86" s="19" t="s">
        <v>49</v>
      </c>
      <c r="L86" s="20">
        <v>2300</v>
      </c>
      <c r="M86" s="20">
        <v>700</v>
      </c>
      <c r="N86" s="21">
        <f>IF(L86&gt;M86, (2400-L86+M86)/100, IF(AND(L86="",M86="",L86=M86), "", IF(L86=M86,24,(M86-L86)/100)))</f>
        <v>8</v>
      </c>
      <c r="O86" s="20">
        <v>2300</v>
      </c>
      <c r="P86" s="20">
        <v>700</v>
      </c>
      <c r="Q86" s="21">
        <f>IF(O86&gt;P86, (2400-O86+P86)/100, IF(AND(O86="",P86="",O86=P86), "", IF(O86=P86,24,(P86-O86)/100)))</f>
        <v>8</v>
      </c>
      <c r="R86" s="20">
        <v>2300</v>
      </c>
      <c r="S86" s="20">
        <v>700</v>
      </c>
      <c r="T86" s="21">
        <f>IF(R86&gt;S86, (2400-R86+S86)/100, IF(AND(R86="",S86="",R86=S86), "", IF(R86=S86,24,(S86-R86)/100)))</f>
        <v>8</v>
      </c>
      <c r="U86" s="16">
        <v>21</v>
      </c>
      <c r="V86" s="16"/>
      <c r="W86" s="22"/>
      <c r="X86" s="23"/>
      <c r="Y86" s="16"/>
      <c r="Z86" s="16"/>
      <c r="AA86" s="16"/>
      <c r="AB86" s="16"/>
      <c r="AC86" s="16">
        <v>1.6</v>
      </c>
      <c r="AD86" s="16">
        <v>4</v>
      </c>
      <c r="AE86" s="16">
        <v>4</v>
      </c>
      <c r="AF86" s="16">
        <v>1.6</v>
      </c>
      <c r="AG86" s="16">
        <v>4</v>
      </c>
      <c r="AH86" s="16">
        <v>1.6</v>
      </c>
      <c r="AI86" s="16">
        <v>4</v>
      </c>
      <c r="AJ86" s="24"/>
      <c r="AK86" s="24"/>
      <c r="AL86" s="25" t="s">
        <v>74</v>
      </c>
      <c r="AM86" s="24"/>
      <c r="AN86" s="16"/>
      <c r="AO86" s="16"/>
      <c r="AP86" s="24"/>
    </row>
    <row r="87" spans="1:42" ht="26.1" customHeight="1" x14ac:dyDescent="0.25">
      <c r="A87" s="77">
        <f t="shared" si="36"/>
        <v>116.08100000000039</v>
      </c>
      <c r="B87" s="132" t="s">
        <v>170</v>
      </c>
      <c r="C87" s="21">
        <v>4</v>
      </c>
      <c r="D87" s="17" t="s">
        <v>150</v>
      </c>
      <c r="E87" s="17" t="s">
        <v>151</v>
      </c>
      <c r="F87" s="17" t="s">
        <v>51</v>
      </c>
      <c r="G87" s="17" t="s">
        <v>56</v>
      </c>
      <c r="H87" s="131">
        <v>43709</v>
      </c>
      <c r="I87" s="131">
        <v>43738</v>
      </c>
      <c r="J87" s="18" t="str">
        <f t="shared" si="35"/>
        <v>01.09.19 - 30.09.19 (1 months)</v>
      </c>
      <c r="K87" s="19" t="s">
        <v>49</v>
      </c>
      <c r="L87" s="20">
        <v>700</v>
      </c>
      <c r="M87" s="20">
        <v>2300</v>
      </c>
      <c r="N87" s="21">
        <f t="shared" ref="N87:N88" si="37">IF(L87&gt;M87, (2400-L87+M87)/100, IF(AND(L87="",M87="",L87=M87), "", IF(L87=M87,24,(M87-L87)/100)))</f>
        <v>16</v>
      </c>
      <c r="O87" s="20">
        <v>700</v>
      </c>
      <c r="P87" s="20">
        <v>2300</v>
      </c>
      <c r="Q87" s="21">
        <f t="shared" ref="Q87:Q88" si="38">IF(O87&gt;P87, (2400-O87+P87)/100, IF(AND(O87="",P87="",O87=P87), "", IF(O87=P87,24,(P87-O87)/100)))</f>
        <v>16</v>
      </c>
      <c r="R87" s="20">
        <v>700</v>
      </c>
      <c r="S87" s="20">
        <v>2300</v>
      </c>
      <c r="T87" s="28">
        <f t="shared" ref="T87:T88" si="39">IF(R87&gt;S87, (2400-R87+S87)/100, IF(AND(R87="",S87="",R87=S87), "", IF(R87=S87,24,(S87-R87)/100)))</f>
        <v>16</v>
      </c>
      <c r="U87" s="16">
        <v>31.96</v>
      </c>
      <c r="V87" s="16"/>
      <c r="W87" s="22"/>
      <c r="X87" s="23"/>
      <c r="Y87" s="16"/>
      <c r="Z87" s="16"/>
      <c r="AA87" s="16"/>
      <c r="AB87" s="16"/>
      <c r="AC87" s="16">
        <v>1.6</v>
      </c>
      <c r="AD87" s="16">
        <v>4</v>
      </c>
      <c r="AE87" s="16">
        <v>4</v>
      </c>
      <c r="AF87" s="16">
        <v>1.6</v>
      </c>
      <c r="AG87" s="16">
        <v>4</v>
      </c>
      <c r="AH87" s="16">
        <v>1.6</v>
      </c>
      <c r="AI87" s="16">
        <v>4</v>
      </c>
      <c r="AJ87" s="24"/>
      <c r="AK87" s="24"/>
      <c r="AL87" s="29" t="s">
        <v>74</v>
      </c>
      <c r="AM87" s="24" t="s">
        <v>63</v>
      </c>
      <c r="AN87" s="26"/>
      <c r="AO87" s="26"/>
      <c r="AP87" s="30"/>
    </row>
    <row r="88" spans="1:42" ht="26.1" customHeight="1" x14ac:dyDescent="0.25">
      <c r="A88" s="77">
        <f t="shared" si="36"/>
        <v>116.08200000000039</v>
      </c>
      <c r="B88" s="129" t="s">
        <v>184</v>
      </c>
      <c r="C88" s="130" t="s">
        <v>101</v>
      </c>
      <c r="D88" s="17" t="s">
        <v>150</v>
      </c>
      <c r="E88" s="17" t="s">
        <v>151</v>
      </c>
      <c r="F88" s="17" t="s">
        <v>51</v>
      </c>
      <c r="G88" s="17" t="s">
        <v>56</v>
      </c>
      <c r="H88" s="131">
        <v>43709</v>
      </c>
      <c r="I88" s="131">
        <v>43738</v>
      </c>
      <c r="J88" s="18" t="str">
        <f t="shared" si="35"/>
        <v>01.09.19 - 30.09.19 (1 months)</v>
      </c>
      <c r="K88" s="19" t="s">
        <v>49</v>
      </c>
      <c r="L88" s="20">
        <v>2300</v>
      </c>
      <c r="M88" s="20">
        <v>2300</v>
      </c>
      <c r="N88" s="21">
        <f t="shared" si="37"/>
        <v>24</v>
      </c>
      <c r="O88" s="20">
        <v>2300</v>
      </c>
      <c r="P88" s="20">
        <v>2300</v>
      </c>
      <c r="Q88" s="21">
        <f t="shared" si="38"/>
        <v>24</v>
      </c>
      <c r="R88" s="20">
        <v>2300</v>
      </c>
      <c r="S88" s="20">
        <v>2300</v>
      </c>
      <c r="T88" s="28">
        <f t="shared" si="39"/>
        <v>24</v>
      </c>
      <c r="U88" s="16">
        <v>28.2</v>
      </c>
      <c r="V88" s="16"/>
      <c r="W88" s="22"/>
      <c r="X88" s="23"/>
      <c r="Y88" s="16"/>
      <c r="Z88" s="16"/>
      <c r="AA88" s="16"/>
      <c r="AB88" s="16"/>
      <c r="AC88" s="16">
        <v>1.6</v>
      </c>
      <c r="AD88" s="16">
        <v>4</v>
      </c>
      <c r="AE88" s="16">
        <v>4</v>
      </c>
      <c r="AF88" s="16">
        <v>1.6</v>
      </c>
      <c r="AG88" s="16">
        <v>4</v>
      </c>
      <c r="AH88" s="16">
        <v>1.6</v>
      </c>
      <c r="AI88" s="16">
        <v>4</v>
      </c>
      <c r="AJ88" s="24"/>
      <c r="AK88" s="24"/>
      <c r="AL88" s="29"/>
      <c r="AM88" s="51" t="s">
        <v>152</v>
      </c>
      <c r="AN88" s="26"/>
      <c r="AO88" s="26"/>
      <c r="AP88" s="30"/>
    </row>
    <row r="89" spans="1:42" ht="26.1" customHeight="1" x14ac:dyDescent="0.25">
      <c r="A89" s="77">
        <f t="shared" si="36"/>
        <v>116.0830000000004</v>
      </c>
      <c r="B89" s="129" t="s">
        <v>184</v>
      </c>
      <c r="C89" s="130" t="s">
        <v>101</v>
      </c>
      <c r="D89" s="17" t="s">
        <v>153</v>
      </c>
      <c r="E89" s="17" t="s">
        <v>154</v>
      </c>
      <c r="F89" s="17" t="s">
        <v>51</v>
      </c>
      <c r="G89" s="17" t="s">
        <v>104</v>
      </c>
      <c r="H89" s="131">
        <v>43708</v>
      </c>
      <c r="I89" s="131">
        <v>43738</v>
      </c>
      <c r="J89" s="18" t="str">
        <f t="shared" si="35"/>
        <v>31.08.19 - 30.09.19 (1 months)</v>
      </c>
      <c r="K89" s="19" t="s">
        <v>49</v>
      </c>
      <c r="L89" s="33">
        <v>2300</v>
      </c>
      <c r="M89" s="33">
        <v>700</v>
      </c>
      <c r="N89" s="21">
        <f>IF(L89&gt;M89, (2400-L89+M89)/100, IF(AND(L89="",M89="",L89=M89), "", IF(L89=M89,24,(M89-L89)/100)))</f>
        <v>8</v>
      </c>
      <c r="O89" s="33">
        <v>2300</v>
      </c>
      <c r="P89" s="33">
        <v>700</v>
      </c>
      <c r="Q89" s="21">
        <f>IF(O89&gt;P89, (2400-O89+P89)/100, IF(AND(O89="",P89="",O89=P89), "", IF(O89=P89,24,(P89-O89)/100)))</f>
        <v>8</v>
      </c>
      <c r="R89" s="33">
        <v>2300</v>
      </c>
      <c r="S89" s="33">
        <v>700</v>
      </c>
      <c r="T89" s="21">
        <f>IF(R89&gt;S89, (2400-R89+S89)/100, IF(AND(R89="",S89="",R89=S89), "", IF(R89=S89,24,(S89-R89)/100)))</f>
        <v>8</v>
      </c>
      <c r="U89" s="26">
        <v>4.5</v>
      </c>
      <c r="V89" s="16"/>
      <c r="W89" s="22"/>
      <c r="X89" s="23"/>
      <c r="Y89" s="16"/>
      <c r="Z89" s="16"/>
      <c r="AA89" s="16"/>
      <c r="AB89" s="16"/>
      <c r="AC89" s="16">
        <v>0.4</v>
      </c>
      <c r="AD89" s="16">
        <v>1</v>
      </c>
      <c r="AE89" s="16">
        <v>1</v>
      </c>
      <c r="AF89" s="16">
        <v>0.4</v>
      </c>
      <c r="AG89" s="16">
        <v>1</v>
      </c>
      <c r="AH89" s="16">
        <v>0</v>
      </c>
      <c r="AI89" s="16">
        <v>0</v>
      </c>
      <c r="AJ89" s="24"/>
      <c r="AK89" s="24"/>
      <c r="AL89" s="52" t="s">
        <v>74</v>
      </c>
      <c r="AM89" s="24"/>
      <c r="AN89" s="16"/>
      <c r="AO89" s="16"/>
      <c r="AP89" s="24"/>
    </row>
    <row r="90" spans="1:42" ht="26.1" customHeight="1" x14ac:dyDescent="0.25">
      <c r="A90" s="77">
        <f t="shared" si="36"/>
        <v>116.0840000000004</v>
      </c>
      <c r="B90" s="129" t="s">
        <v>184</v>
      </c>
      <c r="C90" s="77" t="s">
        <v>101</v>
      </c>
      <c r="D90" s="27" t="s">
        <v>153</v>
      </c>
      <c r="E90" s="27" t="s">
        <v>154</v>
      </c>
      <c r="F90" s="17" t="s">
        <v>51</v>
      </c>
      <c r="G90" s="17" t="s">
        <v>104</v>
      </c>
      <c r="H90" s="131">
        <v>43708</v>
      </c>
      <c r="I90" s="131">
        <v>43738</v>
      </c>
      <c r="J90" s="18" t="str">
        <f t="shared" si="35"/>
        <v>31.08.19 - 30.09.19 (1 months)</v>
      </c>
      <c r="K90" s="19" t="s">
        <v>49</v>
      </c>
      <c r="L90" s="33">
        <v>2300</v>
      </c>
      <c r="M90" s="33">
        <v>700</v>
      </c>
      <c r="N90" s="21">
        <f t="shared" ref="N90:N102" si="40">IF(L90&gt;M90, (2400-L90+M90)/100, IF(AND(L90="",M90="",L90=M90), "", IF(L90=M90,24,(M90-L90)/100)))</f>
        <v>8</v>
      </c>
      <c r="O90" s="33">
        <v>2300</v>
      </c>
      <c r="P90" s="33">
        <v>700</v>
      </c>
      <c r="Q90" s="21">
        <f t="shared" ref="Q90:Q102" si="41">IF(O90&gt;P90, (2400-O90+P90)/100, IF(AND(O90="",P90="",O90=P90), "", IF(O90=P90,24,(P90-O90)/100)))</f>
        <v>8</v>
      </c>
      <c r="R90" s="33">
        <v>2300</v>
      </c>
      <c r="S90" s="33">
        <v>700</v>
      </c>
      <c r="T90" s="28">
        <f t="shared" ref="T90:T102" si="42">IF(R90&gt;S90, (2400-R90+S90)/100, IF(AND(R90="",S90="",R90=S90), "", IF(R90=S90,24,(S90-R90)/100)))</f>
        <v>8</v>
      </c>
      <c r="U90" s="26">
        <v>6</v>
      </c>
      <c r="V90" s="16"/>
      <c r="W90" s="22"/>
      <c r="X90" s="23"/>
      <c r="Y90" s="16"/>
      <c r="Z90" s="16"/>
      <c r="AA90" s="16"/>
      <c r="AB90" s="16"/>
      <c r="AC90" s="16">
        <v>0</v>
      </c>
      <c r="AD90" s="16">
        <v>0</v>
      </c>
      <c r="AE90" s="16">
        <v>0</v>
      </c>
      <c r="AF90" s="16">
        <v>0</v>
      </c>
      <c r="AG90" s="16">
        <v>0</v>
      </c>
      <c r="AH90" s="16">
        <v>1.2</v>
      </c>
      <c r="AI90" s="16">
        <v>3</v>
      </c>
      <c r="AJ90" s="24"/>
      <c r="AK90" s="24"/>
      <c r="AL90" s="37" t="s">
        <v>74</v>
      </c>
      <c r="AM90" s="24" t="s">
        <v>63</v>
      </c>
      <c r="AN90" s="26"/>
      <c r="AO90" s="26"/>
      <c r="AP90" s="30"/>
    </row>
    <row r="91" spans="1:42" ht="26.1" customHeight="1" x14ac:dyDescent="0.25">
      <c r="A91" s="77">
        <f t="shared" si="36"/>
        <v>116.08500000000041</v>
      </c>
      <c r="B91" s="129" t="s">
        <v>184</v>
      </c>
      <c r="C91" s="77" t="s">
        <v>101</v>
      </c>
      <c r="D91" s="27" t="s">
        <v>153</v>
      </c>
      <c r="E91" s="27" t="s">
        <v>154</v>
      </c>
      <c r="F91" s="17" t="s">
        <v>51</v>
      </c>
      <c r="G91" s="17" t="s">
        <v>104</v>
      </c>
      <c r="H91" s="131">
        <v>43709</v>
      </c>
      <c r="I91" s="131">
        <v>43738</v>
      </c>
      <c r="J91" s="18" t="str">
        <f t="shared" si="35"/>
        <v>01.09.19 - 30.09.19 (1 months)</v>
      </c>
      <c r="K91" s="19" t="s">
        <v>49</v>
      </c>
      <c r="L91" s="33">
        <v>700</v>
      </c>
      <c r="M91" s="33">
        <v>1500</v>
      </c>
      <c r="N91" s="21">
        <f t="shared" si="40"/>
        <v>8</v>
      </c>
      <c r="O91" s="33"/>
      <c r="P91" s="33"/>
      <c r="Q91" s="21" t="str">
        <f t="shared" si="41"/>
        <v/>
      </c>
      <c r="R91" s="33"/>
      <c r="S91" s="33"/>
      <c r="T91" s="28" t="str">
        <f t="shared" si="42"/>
        <v/>
      </c>
      <c r="U91" s="26">
        <v>10</v>
      </c>
      <c r="V91" s="16"/>
      <c r="W91" s="22"/>
      <c r="X91" s="23"/>
      <c r="Y91" s="16"/>
      <c r="Z91" s="16"/>
      <c r="AA91" s="16"/>
      <c r="AB91" s="16"/>
      <c r="AC91" s="16">
        <v>0.8</v>
      </c>
      <c r="AD91" s="16">
        <v>2</v>
      </c>
      <c r="AE91" s="16">
        <v>2</v>
      </c>
      <c r="AF91" s="16">
        <v>0.8</v>
      </c>
      <c r="AG91" s="16">
        <v>2</v>
      </c>
      <c r="AH91" s="16">
        <v>0</v>
      </c>
      <c r="AI91" s="16">
        <v>0</v>
      </c>
      <c r="AJ91" s="24"/>
      <c r="AK91" s="24"/>
      <c r="AL91" s="37" t="s">
        <v>76</v>
      </c>
      <c r="AM91" s="24"/>
      <c r="AN91" s="26"/>
      <c r="AO91" s="26"/>
      <c r="AP91" s="30"/>
    </row>
    <row r="92" spans="1:42" ht="26.1" customHeight="1" x14ac:dyDescent="0.25">
      <c r="A92" s="77">
        <f t="shared" si="36"/>
        <v>116.08600000000041</v>
      </c>
      <c r="B92" s="129" t="s">
        <v>184</v>
      </c>
      <c r="C92" s="77" t="s">
        <v>101</v>
      </c>
      <c r="D92" s="27" t="s">
        <v>153</v>
      </c>
      <c r="E92" s="27" t="s">
        <v>154</v>
      </c>
      <c r="F92" s="17" t="s">
        <v>51</v>
      </c>
      <c r="G92" s="17" t="s">
        <v>104</v>
      </c>
      <c r="H92" s="131">
        <v>43709</v>
      </c>
      <c r="I92" s="131">
        <v>43738</v>
      </c>
      <c r="J92" s="18" t="str">
        <f t="shared" si="35"/>
        <v>01.09.19 - 30.09.19 (1 months)</v>
      </c>
      <c r="K92" s="19" t="s">
        <v>49</v>
      </c>
      <c r="L92" s="33">
        <v>700</v>
      </c>
      <c r="M92" s="33">
        <v>1500</v>
      </c>
      <c r="N92" s="21">
        <f t="shared" si="40"/>
        <v>8</v>
      </c>
      <c r="O92" s="33"/>
      <c r="P92" s="33"/>
      <c r="Q92" s="21" t="str">
        <f t="shared" si="41"/>
        <v/>
      </c>
      <c r="R92" s="33"/>
      <c r="S92" s="33"/>
      <c r="T92" s="28" t="str">
        <f t="shared" si="42"/>
        <v/>
      </c>
      <c r="U92" s="26">
        <v>3</v>
      </c>
      <c r="V92" s="16"/>
      <c r="W92" s="22"/>
      <c r="X92" s="23"/>
      <c r="Y92" s="16"/>
      <c r="Z92" s="16"/>
      <c r="AA92" s="16"/>
      <c r="AB92" s="16"/>
      <c r="AC92" s="16">
        <v>0</v>
      </c>
      <c r="AD92" s="16">
        <v>0</v>
      </c>
      <c r="AE92" s="16">
        <v>0</v>
      </c>
      <c r="AF92" s="16">
        <v>0</v>
      </c>
      <c r="AG92" s="16">
        <v>0</v>
      </c>
      <c r="AH92" s="16">
        <v>1.2</v>
      </c>
      <c r="AI92" s="16">
        <v>3</v>
      </c>
      <c r="AJ92" s="24"/>
      <c r="AK92" s="24"/>
      <c r="AL92" s="37" t="s">
        <v>76</v>
      </c>
      <c r="AM92" s="24"/>
      <c r="AN92" s="26"/>
      <c r="AO92" s="26"/>
      <c r="AP92" s="30"/>
    </row>
    <row r="93" spans="1:42" ht="26.1" customHeight="1" x14ac:dyDescent="0.25">
      <c r="A93" s="77">
        <f t="shared" si="36"/>
        <v>116.08700000000042</v>
      </c>
      <c r="B93" s="129" t="s">
        <v>184</v>
      </c>
      <c r="C93" s="77" t="s">
        <v>101</v>
      </c>
      <c r="D93" s="27" t="s">
        <v>153</v>
      </c>
      <c r="E93" s="27" t="s">
        <v>154</v>
      </c>
      <c r="F93" s="17" t="s">
        <v>51</v>
      </c>
      <c r="G93" s="17" t="s">
        <v>104</v>
      </c>
      <c r="H93" s="131">
        <v>43709</v>
      </c>
      <c r="I93" s="131">
        <v>43738</v>
      </c>
      <c r="J93" s="18" t="str">
        <f t="shared" si="35"/>
        <v>01.09.19 - 30.09.19 (1 months)</v>
      </c>
      <c r="K93" s="34" t="s">
        <v>49</v>
      </c>
      <c r="L93" s="33">
        <v>1500</v>
      </c>
      <c r="M93" s="33">
        <v>1900</v>
      </c>
      <c r="N93" s="21">
        <f t="shared" si="40"/>
        <v>4</v>
      </c>
      <c r="O93" s="33"/>
      <c r="P93" s="33"/>
      <c r="Q93" s="21" t="str">
        <f t="shared" si="41"/>
        <v/>
      </c>
      <c r="R93" s="33"/>
      <c r="S93" s="33"/>
      <c r="T93" s="28" t="str">
        <f t="shared" si="42"/>
        <v/>
      </c>
      <c r="U93" s="26">
        <v>5</v>
      </c>
      <c r="V93" s="26"/>
      <c r="W93" s="26"/>
      <c r="X93" s="31"/>
      <c r="Y93" s="26"/>
      <c r="Z93" s="26"/>
      <c r="AA93" s="26"/>
      <c r="AB93" s="26"/>
      <c r="AC93" s="16">
        <v>0.4</v>
      </c>
      <c r="AD93" s="16">
        <v>1</v>
      </c>
      <c r="AE93" s="16">
        <v>1</v>
      </c>
      <c r="AF93" s="16">
        <v>0.4</v>
      </c>
      <c r="AG93" s="16">
        <v>1</v>
      </c>
      <c r="AH93" s="26">
        <v>0</v>
      </c>
      <c r="AI93" s="26">
        <v>0</v>
      </c>
      <c r="AJ93" s="30"/>
      <c r="AK93" s="30"/>
      <c r="AL93" s="37" t="s">
        <v>76</v>
      </c>
      <c r="AM93" s="24"/>
      <c r="AN93" s="26"/>
      <c r="AO93" s="26"/>
      <c r="AP93" s="30"/>
    </row>
    <row r="94" spans="1:42" ht="26.1" customHeight="1" x14ac:dyDescent="0.25">
      <c r="A94" s="77">
        <f t="shared" si="36"/>
        <v>116.08800000000042</v>
      </c>
      <c r="B94" s="129" t="s">
        <v>184</v>
      </c>
      <c r="C94" s="77" t="s">
        <v>101</v>
      </c>
      <c r="D94" s="27" t="s">
        <v>153</v>
      </c>
      <c r="E94" s="27" t="s">
        <v>154</v>
      </c>
      <c r="F94" s="17" t="s">
        <v>51</v>
      </c>
      <c r="G94" s="17" t="s">
        <v>104</v>
      </c>
      <c r="H94" s="131">
        <v>43709</v>
      </c>
      <c r="I94" s="131">
        <v>43738</v>
      </c>
      <c r="J94" s="18" t="str">
        <f t="shared" si="35"/>
        <v>01.09.19 - 30.09.19 (1 months)</v>
      </c>
      <c r="K94" s="19" t="s">
        <v>49</v>
      </c>
      <c r="L94" s="33">
        <v>1500</v>
      </c>
      <c r="M94" s="33">
        <v>1900</v>
      </c>
      <c r="N94" s="21">
        <f t="shared" si="40"/>
        <v>4</v>
      </c>
      <c r="O94" s="33"/>
      <c r="P94" s="33"/>
      <c r="Q94" s="21" t="str">
        <f t="shared" si="41"/>
        <v/>
      </c>
      <c r="R94" s="33"/>
      <c r="S94" s="33"/>
      <c r="T94" s="28" t="str">
        <f t="shared" si="42"/>
        <v/>
      </c>
      <c r="U94" s="26">
        <v>2</v>
      </c>
      <c r="V94" s="26"/>
      <c r="W94" s="26"/>
      <c r="X94" s="31"/>
      <c r="Y94" s="26"/>
      <c r="Z94" s="26"/>
      <c r="AA94" s="26"/>
      <c r="AB94" s="26"/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0.8</v>
      </c>
      <c r="AI94" s="16">
        <v>2</v>
      </c>
      <c r="AJ94" s="24"/>
      <c r="AK94" s="24"/>
      <c r="AL94" s="37" t="s">
        <v>76</v>
      </c>
      <c r="AM94" s="24"/>
      <c r="AN94" s="26"/>
      <c r="AO94" s="26"/>
      <c r="AP94" s="30"/>
    </row>
    <row r="95" spans="1:42" ht="26.1" customHeight="1" x14ac:dyDescent="0.25">
      <c r="A95" s="77">
        <f t="shared" si="36"/>
        <v>116.08900000000042</v>
      </c>
      <c r="B95" s="129" t="s">
        <v>184</v>
      </c>
      <c r="C95" s="77" t="s">
        <v>101</v>
      </c>
      <c r="D95" s="27" t="s">
        <v>153</v>
      </c>
      <c r="E95" s="27" t="s">
        <v>154</v>
      </c>
      <c r="F95" s="17" t="s">
        <v>51</v>
      </c>
      <c r="G95" s="17" t="s">
        <v>104</v>
      </c>
      <c r="H95" s="131">
        <v>43709</v>
      </c>
      <c r="I95" s="131">
        <v>43738</v>
      </c>
      <c r="J95" s="18" t="str">
        <f t="shared" si="35"/>
        <v>01.09.19 - 30.09.19 (1 months)</v>
      </c>
      <c r="K95" s="19" t="s">
        <v>49</v>
      </c>
      <c r="L95" s="33">
        <v>1900</v>
      </c>
      <c r="M95" s="33">
        <v>2300</v>
      </c>
      <c r="N95" s="21">
        <f t="shared" si="40"/>
        <v>4</v>
      </c>
      <c r="O95" s="33"/>
      <c r="P95" s="33"/>
      <c r="Q95" s="21" t="str">
        <f t="shared" si="41"/>
        <v/>
      </c>
      <c r="R95" s="33"/>
      <c r="S95" s="33"/>
      <c r="T95" s="28" t="str">
        <f t="shared" si="42"/>
        <v/>
      </c>
      <c r="U95" s="26">
        <v>10</v>
      </c>
      <c r="V95" s="16"/>
      <c r="W95" s="16"/>
      <c r="X95" s="23"/>
      <c r="Y95" s="16"/>
      <c r="Z95" s="16"/>
      <c r="AA95" s="16"/>
      <c r="AB95" s="16"/>
      <c r="AC95" s="16">
        <v>0.8</v>
      </c>
      <c r="AD95" s="16">
        <v>2</v>
      </c>
      <c r="AE95" s="16">
        <v>2</v>
      </c>
      <c r="AF95" s="16">
        <v>0.8</v>
      </c>
      <c r="AG95" s="16">
        <v>2</v>
      </c>
      <c r="AH95" s="16">
        <v>0</v>
      </c>
      <c r="AI95" s="16">
        <v>0</v>
      </c>
      <c r="AJ95" s="24"/>
      <c r="AK95" s="24"/>
      <c r="AL95" s="37" t="s">
        <v>76</v>
      </c>
      <c r="AM95" s="24"/>
      <c r="AN95" s="26"/>
      <c r="AO95" s="26"/>
      <c r="AP95" s="30"/>
    </row>
    <row r="96" spans="1:42" ht="26.1" customHeight="1" x14ac:dyDescent="0.25">
      <c r="A96" s="77">
        <f t="shared" si="36"/>
        <v>116.09000000000043</v>
      </c>
      <c r="B96" s="129" t="s">
        <v>184</v>
      </c>
      <c r="C96" s="77" t="s">
        <v>101</v>
      </c>
      <c r="D96" s="27" t="s">
        <v>153</v>
      </c>
      <c r="E96" s="27" t="s">
        <v>154</v>
      </c>
      <c r="F96" s="17" t="s">
        <v>51</v>
      </c>
      <c r="G96" s="17" t="s">
        <v>104</v>
      </c>
      <c r="H96" s="131">
        <v>43709</v>
      </c>
      <c r="I96" s="131">
        <v>43738</v>
      </c>
      <c r="J96" s="18" t="str">
        <f t="shared" si="35"/>
        <v>01.09.19 - 30.09.19 (1 months)</v>
      </c>
      <c r="K96" s="19" t="s">
        <v>49</v>
      </c>
      <c r="L96" s="33">
        <v>1900</v>
      </c>
      <c r="M96" s="33">
        <v>2300</v>
      </c>
      <c r="N96" s="21">
        <f t="shared" si="40"/>
        <v>4</v>
      </c>
      <c r="O96" s="33"/>
      <c r="P96" s="33"/>
      <c r="Q96" s="21" t="str">
        <f t="shared" si="41"/>
        <v/>
      </c>
      <c r="R96" s="33"/>
      <c r="S96" s="33"/>
      <c r="T96" s="28" t="str">
        <f t="shared" si="42"/>
        <v/>
      </c>
      <c r="U96" s="26">
        <v>4</v>
      </c>
      <c r="V96" s="16"/>
      <c r="W96" s="16"/>
      <c r="X96" s="23"/>
      <c r="Y96" s="16"/>
      <c r="Z96" s="16"/>
      <c r="AA96" s="16"/>
      <c r="AB96" s="16"/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1.6</v>
      </c>
      <c r="AI96" s="16">
        <v>4</v>
      </c>
      <c r="AJ96" s="24"/>
      <c r="AK96" s="24"/>
      <c r="AL96" s="37" t="s">
        <v>76</v>
      </c>
      <c r="AM96" s="24"/>
      <c r="AN96" s="26"/>
      <c r="AO96" s="26"/>
      <c r="AP96" s="30"/>
    </row>
    <row r="97" spans="1:42" ht="26.1" customHeight="1" x14ac:dyDescent="0.25">
      <c r="A97" s="77">
        <f t="shared" si="36"/>
        <v>116.09100000000043</v>
      </c>
      <c r="B97" s="129" t="s">
        <v>184</v>
      </c>
      <c r="C97" s="77" t="s">
        <v>101</v>
      </c>
      <c r="D97" s="27" t="s">
        <v>153</v>
      </c>
      <c r="E97" s="27" t="s">
        <v>154</v>
      </c>
      <c r="F97" s="17" t="s">
        <v>51</v>
      </c>
      <c r="G97" s="17" t="s">
        <v>104</v>
      </c>
      <c r="H97" s="131">
        <v>43709</v>
      </c>
      <c r="I97" s="131">
        <v>43738</v>
      </c>
      <c r="J97" s="18" t="str">
        <f t="shared" si="35"/>
        <v>01.09.19 - 30.09.19 (1 months)</v>
      </c>
      <c r="K97" s="19" t="s">
        <v>49</v>
      </c>
      <c r="L97" s="20"/>
      <c r="M97" s="20"/>
      <c r="N97" s="21" t="str">
        <f t="shared" si="40"/>
        <v/>
      </c>
      <c r="O97" s="33">
        <v>700</v>
      </c>
      <c r="P97" s="33">
        <v>2300</v>
      </c>
      <c r="Q97" s="21">
        <f t="shared" si="41"/>
        <v>16</v>
      </c>
      <c r="R97" s="33">
        <v>700</v>
      </c>
      <c r="S97" s="33">
        <v>2300</v>
      </c>
      <c r="T97" s="28">
        <f t="shared" si="42"/>
        <v>16</v>
      </c>
      <c r="U97" s="26">
        <v>5</v>
      </c>
      <c r="V97" s="16"/>
      <c r="W97" s="16"/>
      <c r="X97" s="23"/>
      <c r="Y97" s="16"/>
      <c r="Z97" s="16"/>
      <c r="AA97" s="16"/>
      <c r="AB97" s="16"/>
      <c r="AC97" s="16">
        <v>0.4</v>
      </c>
      <c r="AD97" s="16">
        <v>1</v>
      </c>
      <c r="AE97" s="16">
        <v>1</v>
      </c>
      <c r="AF97" s="16">
        <v>0.4</v>
      </c>
      <c r="AG97" s="16">
        <v>1</v>
      </c>
      <c r="AH97" s="26">
        <v>0</v>
      </c>
      <c r="AI97" s="26">
        <v>0</v>
      </c>
      <c r="AJ97" s="24"/>
      <c r="AK97" s="24"/>
      <c r="AL97" s="29" t="s">
        <v>76</v>
      </c>
      <c r="AM97" s="24"/>
      <c r="AN97" s="26"/>
      <c r="AO97" s="26"/>
      <c r="AP97" s="30"/>
    </row>
    <row r="98" spans="1:42" ht="26.1" customHeight="1" x14ac:dyDescent="0.25">
      <c r="A98" s="77">
        <f t="shared" si="36"/>
        <v>116.09200000000044</v>
      </c>
      <c r="B98" s="129" t="s">
        <v>184</v>
      </c>
      <c r="C98" s="77" t="s">
        <v>101</v>
      </c>
      <c r="D98" s="27" t="s">
        <v>153</v>
      </c>
      <c r="E98" s="27" t="s">
        <v>154</v>
      </c>
      <c r="F98" s="17" t="s">
        <v>51</v>
      </c>
      <c r="G98" s="17" t="s">
        <v>104</v>
      </c>
      <c r="H98" s="131">
        <v>43709</v>
      </c>
      <c r="I98" s="131">
        <v>43738</v>
      </c>
      <c r="J98" s="18" t="str">
        <f t="shared" si="35"/>
        <v>01.09.19 - 30.09.19 (1 months)</v>
      </c>
      <c r="K98" s="34" t="s">
        <v>49</v>
      </c>
      <c r="L98" s="33"/>
      <c r="M98" s="33"/>
      <c r="N98" s="21" t="str">
        <f t="shared" si="40"/>
        <v/>
      </c>
      <c r="O98" s="33">
        <v>700</v>
      </c>
      <c r="P98" s="33">
        <v>2300</v>
      </c>
      <c r="Q98" s="21">
        <f t="shared" si="41"/>
        <v>16</v>
      </c>
      <c r="R98" s="33">
        <v>700</v>
      </c>
      <c r="S98" s="33">
        <v>2300</v>
      </c>
      <c r="T98" s="28">
        <f t="shared" si="42"/>
        <v>16</v>
      </c>
      <c r="U98" s="26">
        <v>3</v>
      </c>
      <c r="V98" s="26"/>
      <c r="W98" s="26"/>
      <c r="X98" s="31"/>
      <c r="Y98" s="26"/>
      <c r="Z98" s="26"/>
      <c r="AA98" s="26"/>
      <c r="AB98" s="26"/>
      <c r="AC98" s="16">
        <v>0</v>
      </c>
      <c r="AD98" s="16">
        <v>0</v>
      </c>
      <c r="AE98" s="16">
        <v>0</v>
      </c>
      <c r="AF98" s="16">
        <v>0</v>
      </c>
      <c r="AG98" s="16">
        <v>0</v>
      </c>
      <c r="AH98" s="16">
        <v>1.2</v>
      </c>
      <c r="AI98" s="16">
        <v>3</v>
      </c>
      <c r="AJ98" s="30"/>
      <c r="AK98" s="30"/>
      <c r="AL98" s="37" t="s">
        <v>76</v>
      </c>
      <c r="AM98" s="24"/>
      <c r="AN98" s="26"/>
      <c r="AO98" s="26"/>
      <c r="AP98" s="30"/>
    </row>
    <row r="99" spans="1:42" ht="26.1" customHeight="1" x14ac:dyDescent="0.25">
      <c r="A99" s="77">
        <f t="shared" si="36"/>
        <v>116.09300000000044</v>
      </c>
      <c r="B99" s="132" t="s">
        <v>170</v>
      </c>
      <c r="C99" s="28">
        <v>2</v>
      </c>
      <c r="D99" s="27" t="s">
        <v>153</v>
      </c>
      <c r="E99" s="27" t="s">
        <v>155</v>
      </c>
      <c r="F99" s="17" t="s">
        <v>51</v>
      </c>
      <c r="G99" s="17" t="s">
        <v>156</v>
      </c>
      <c r="H99" s="131">
        <v>43708</v>
      </c>
      <c r="I99" s="131">
        <v>43738</v>
      </c>
      <c r="J99" s="18" t="str">
        <f t="shared" si="35"/>
        <v>31.08.19 - 30.09.19 (1 months)</v>
      </c>
      <c r="K99" s="34" t="s">
        <v>49</v>
      </c>
      <c r="L99" s="33">
        <v>2300</v>
      </c>
      <c r="M99" s="33">
        <v>700</v>
      </c>
      <c r="N99" s="21">
        <f t="shared" si="40"/>
        <v>8</v>
      </c>
      <c r="O99" s="33">
        <v>2300</v>
      </c>
      <c r="P99" s="33">
        <v>700</v>
      </c>
      <c r="Q99" s="21">
        <f t="shared" si="41"/>
        <v>8</v>
      </c>
      <c r="R99" s="33">
        <v>2300</v>
      </c>
      <c r="S99" s="33">
        <v>700</v>
      </c>
      <c r="T99" s="28">
        <f t="shared" si="42"/>
        <v>8</v>
      </c>
      <c r="U99" s="26">
        <v>4.5</v>
      </c>
      <c r="V99" s="26"/>
      <c r="W99" s="26"/>
      <c r="X99" s="31"/>
      <c r="Y99" s="26"/>
      <c r="Z99" s="26"/>
      <c r="AA99" s="26"/>
      <c r="AB99" s="26"/>
      <c r="AC99" s="26">
        <v>0.4</v>
      </c>
      <c r="AD99" s="26">
        <v>1</v>
      </c>
      <c r="AE99" s="26">
        <v>1</v>
      </c>
      <c r="AF99" s="26">
        <v>0.4</v>
      </c>
      <c r="AG99" s="26">
        <v>1</v>
      </c>
      <c r="AH99" s="26">
        <v>0</v>
      </c>
      <c r="AI99" s="26">
        <v>0</v>
      </c>
      <c r="AJ99" s="30"/>
      <c r="AK99" s="30"/>
      <c r="AL99" s="37" t="s">
        <v>78</v>
      </c>
      <c r="AM99" s="24"/>
      <c r="AN99" s="26"/>
      <c r="AO99" s="26"/>
      <c r="AP99" s="53"/>
    </row>
    <row r="100" spans="1:42" ht="26.1" customHeight="1" x14ac:dyDescent="0.25">
      <c r="A100" s="77">
        <f t="shared" si="36"/>
        <v>116.09400000000045</v>
      </c>
      <c r="B100" s="132" t="s">
        <v>170</v>
      </c>
      <c r="C100" s="28">
        <v>2</v>
      </c>
      <c r="D100" s="27" t="s">
        <v>153</v>
      </c>
      <c r="E100" s="27" t="s">
        <v>155</v>
      </c>
      <c r="F100" s="17" t="s">
        <v>51</v>
      </c>
      <c r="G100" s="17" t="s">
        <v>156</v>
      </c>
      <c r="H100" s="131">
        <v>43708</v>
      </c>
      <c r="I100" s="131">
        <v>43738</v>
      </c>
      <c r="J100" s="18" t="str">
        <f t="shared" si="35"/>
        <v>31.08.19 - 30.09.19 (1 months)</v>
      </c>
      <c r="K100" s="34" t="s">
        <v>49</v>
      </c>
      <c r="L100" s="33">
        <v>2300</v>
      </c>
      <c r="M100" s="33">
        <v>700</v>
      </c>
      <c r="N100" s="21">
        <f t="shared" si="40"/>
        <v>8</v>
      </c>
      <c r="O100" s="33">
        <v>2300</v>
      </c>
      <c r="P100" s="33">
        <v>700</v>
      </c>
      <c r="Q100" s="21">
        <f t="shared" si="41"/>
        <v>8</v>
      </c>
      <c r="R100" s="33">
        <v>2300</v>
      </c>
      <c r="S100" s="33">
        <v>700</v>
      </c>
      <c r="T100" s="28">
        <f t="shared" si="42"/>
        <v>8</v>
      </c>
      <c r="U100" s="26">
        <v>2</v>
      </c>
      <c r="V100" s="26"/>
      <c r="W100" s="26"/>
      <c r="X100" s="31"/>
      <c r="Y100" s="26"/>
      <c r="Z100" s="26"/>
      <c r="AA100" s="26"/>
      <c r="AB100" s="26"/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0.4</v>
      </c>
      <c r="AI100" s="16">
        <v>1</v>
      </c>
      <c r="AJ100" s="30"/>
      <c r="AK100" s="30"/>
      <c r="AL100" s="37" t="s">
        <v>78</v>
      </c>
      <c r="AM100" s="24"/>
      <c r="AN100" s="26"/>
      <c r="AO100" s="26"/>
      <c r="AP100" s="53"/>
    </row>
    <row r="101" spans="1:42" ht="26.1" customHeight="1" x14ac:dyDescent="0.25">
      <c r="A101" s="77">
        <f t="shared" si="36"/>
        <v>116.09500000000045</v>
      </c>
      <c r="B101" s="129" t="s">
        <v>184</v>
      </c>
      <c r="C101" s="77" t="s">
        <v>101</v>
      </c>
      <c r="D101" s="27" t="s">
        <v>153</v>
      </c>
      <c r="E101" s="27" t="s">
        <v>155</v>
      </c>
      <c r="F101" s="17" t="s">
        <v>51</v>
      </c>
      <c r="G101" s="17" t="s">
        <v>156</v>
      </c>
      <c r="H101" s="131">
        <v>43709</v>
      </c>
      <c r="I101" s="131">
        <v>43738</v>
      </c>
      <c r="J101" s="18" t="str">
        <f t="shared" si="35"/>
        <v>01.09.19 - 30.09.19 (1 months)</v>
      </c>
      <c r="K101" s="34" t="s">
        <v>49</v>
      </c>
      <c r="L101" s="33">
        <v>700</v>
      </c>
      <c r="M101" s="33">
        <v>2300</v>
      </c>
      <c r="N101" s="21">
        <f t="shared" si="40"/>
        <v>16</v>
      </c>
      <c r="O101" s="20">
        <v>1100</v>
      </c>
      <c r="P101" s="33">
        <v>2300</v>
      </c>
      <c r="Q101" s="21">
        <f t="shared" si="41"/>
        <v>12</v>
      </c>
      <c r="R101" s="33">
        <v>1100</v>
      </c>
      <c r="S101" s="33">
        <v>2300</v>
      </c>
      <c r="T101" s="28">
        <f t="shared" si="42"/>
        <v>12</v>
      </c>
      <c r="U101" s="26">
        <v>6</v>
      </c>
      <c r="V101" s="26"/>
      <c r="W101" s="26"/>
      <c r="X101" s="31"/>
      <c r="Y101" s="26"/>
      <c r="Z101" s="26"/>
      <c r="AA101" s="26"/>
      <c r="AB101" s="26"/>
      <c r="AC101" s="26">
        <v>0.4</v>
      </c>
      <c r="AD101" s="26">
        <v>1</v>
      </c>
      <c r="AE101" s="26">
        <v>1</v>
      </c>
      <c r="AF101" s="26">
        <v>0.4</v>
      </c>
      <c r="AG101" s="26">
        <v>1</v>
      </c>
      <c r="AH101" s="26">
        <v>0</v>
      </c>
      <c r="AI101" s="26">
        <v>0</v>
      </c>
      <c r="AJ101" s="30"/>
      <c r="AK101" s="30"/>
      <c r="AL101" s="37" t="s">
        <v>81</v>
      </c>
      <c r="AM101" s="24"/>
      <c r="AN101" s="26"/>
      <c r="AO101" s="26"/>
      <c r="AP101" s="53"/>
    </row>
    <row r="102" spans="1:42" ht="26.1" customHeight="1" x14ac:dyDescent="0.25">
      <c r="A102" s="77">
        <f t="shared" si="36"/>
        <v>116.09600000000046</v>
      </c>
      <c r="B102" s="129" t="s">
        <v>184</v>
      </c>
      <c r="C102" s="77" t="s">
        <v>101</v>
      </c>
      <c r="D102" s="27" t="s">
        <v>153</v>
      </c>
      <c r="E102" s="27" t="s">
        <v>155</v>
      </c>
      <c r="F102" s="17" t="s">
        <v>51</v>
      </c>
      <c r="G102" s="17" t="s">
        <v>156</v>
      </c>
      <c r="H102" s="131">
        <v>43709</v>
      </c>
      <c r="I102" s="131">
        <v>43738</v>
      </c>
      <c r="J102" s="18" t="str">
        <f t="shared" si="35"/>
        <v>01.09.19 - 30.09.19 (1 months)</v>
      </c>
      <c r="K102" s="34" t="s">
        <v>49</v>
      </c>
      <c r="L102" s="33">
        <v>700</v>
      </c>
      <c r="M102" s="33">
        <v>2300</v>
      </c>
      <c r="N102" s="21">
        <f t="shared" si="40"/>
        <v>16</v>
      </c>
      <c r="O102" s="20">
        <v>1100</v>
      </c>
      <c r="P102" s="33">
        <v>2300</v>
      </c>
      <c r="Q102" s="21">
        <f t="shared" si="41"/>
        <v>12</v>
      </c>
      <c r="R102" s="33">
        <v>1100</v>
      </c>
      <c r="S102" s="33">
        <v>2300</v>
      </c>
      <c r="T102" s="28">
        <f t="shared" si="42"/>
        <v>12</v>
      </c>
      <c r="U102" s="26">
        <v>1</v>
      </c>
      <c r="V102" s="26"/>
      <c r="W102" s="26"/>
      <c r="X102" s="31"/>
      <c r="Y102" s="26"/>
      <c r="Z102" s="26"/>
      <c r="AA102" s="26"/>
      <c r="AB102" s="26"/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0.4</v>
      </c>
      <c r="AI102" s="16">
        <v>1</v>
      </c>
      <c r="AJ102" s="30"/>
      <c r="AK102" s="30"/>
      <c r="AL102" s="37" t="s">
        <v>81</v>
      </c>
      <c r="AM102" s="24"/>
      <c r="AN102" s="26"/>
      <c r="AO102" s="26"/>
      <c r="AP102" s="53"/>
    </row>
    <row r="103" spans="1:42" ht="26.1" customHeight="1" x14ac:dyDescent="0.25">
      <c r="A103" s="77">
        <f t="shared" si="36"/>
        <v>116.09700000000046</v>
      </c>
      <c r="B103" s="132" t="s">
        <v>170</v>
      </c>
      <c r="C103" s="21">
        <v>2</v>
      </c>
      <c r="D103" s="17" t="s">
        <v>157</v>
      </c>
      <c r="E103" s="17" t="s">
        <v>158</v>
      </c>
      <c r="F103" s="17" t="s">
        <v>51</v>
      </c>
      <c r="G103" s="17" t="s">
        <v>156</v>
      </c>
      <c r="H103" s="131">
        <v>43709</v>
      </c>
      <c r="I103" s="131">
        <v>43738</v>
      </c>
      <c r="J103" s="18" t="str">
        <f t="shared" si="35"/>
        <v>01.09.19 - 30.09.19 (1 months)</v>
      </c>
      <c r="K103" s="19" t="s">
        <v>49</v>
      </c>
      <c r="L103" s="20">
        <v>700</v>
      </c>
      <c r="M103" s="20">
        <v>2300</v>
      </c>
      <c r="N103" s="21">
        <f>IF(L103&gt;M103, (2400-L103+M103)/100, IF(AND(L103="",M103="",L103=M103), "", IF(L103=M103,24,(M103-L103)/100)))</f>
        <v>16</v>
      </c>
      <c r="O103" s="20">
        <v>700</v>
      </c>
      <c r="P103" s="20">
        <v>2300</v>
      </c>
      <c r="Q103" s="21">
        <f>IF(O103&gt;P103, (2400-O103+P103)/100, IF(AND(O103="",P103="",O103=P103), "", IF(O103=P103,24,(P103-O103)/100)))</f>
        <v>16</v>
      </c>
      <c r="R103" s="20">
        <v>700</v>
      </c>
      <c r="S103" s="20">
        <v>2300</v>
      </c>
      <c r="T103" s="21">
        <f>IF(R103&gt;S103, (2400-R103+S103)/100, IF(AND(R103="",S103="",R103=S103), "", IF(R103=S103,24,(S103-R103)/100)))</f>
        <v>16</v>
      </c>
      <c r="U103" s="16">
        <v>150.86000000000001</v>
      </c>
      <c r="V103" s="16"/>
      <c r="W103" s="22"/>
      <c r="X103" s="23" t="s">
        <v>48</v>
      </c>
      <c r="Y103" s="16"/>
      <c r="Z103" s="16"/>
      <c r="AA103" s="16"/>
      <c r="AB103" s="16"/>
      <c r="AC103" s="16">
        <v>7.6</v>
      </c>
      <c r="AD103" s="16">
        <v>19</v>
      </c>
      <c r="AE103" s="16">
        <v>19</v>
      </c>
      <c r="AF103" s="16">
        <v>7.6</v>
      </c>
      <c r="AG103" s="16">
        <v>19</v>
      </c>
      <c r="AH103" s="16">
        <v>0</v>
      </c>
      <c r="AI103" s="16">
        <v>0</v>
      </c>
      <c r="AJ103" s="24"/>
      <c r="AK103" s="24"/>
      <c r="AL103" s="25" t="s">
        <v>74</v>
      </c>
      <c r="AM103" s="24"/>
      <c r="AN103" s="16"/>
      <c r="AO103" s="16"/>
      <c r="AP103" s="24"/>
    </row>
    <row r="104" spans="1:42" ht="26.1" customHeight="1" x14ac:dyDescent="0.25">
      <c r="A104" s="77">
        <f t="shared" si="36"/>
        <v>116.09800000000047</v>
      </c>
      <c r="B104" s="132" t="s">
        <v>170</v>
      </c>
      <c r="C104" s="21">
        <v>2</v>
      </c>
      <c r="D104" s="17" t="s">
        <v>157</v>
      </c>
      <c r="E104" s="17" t="s">
        <v>158</v>
      </c>
      <c r="F104" s="17" t="s">
        <v>51</v>
      </c>
      <c r="G104" s="17" t="s">
        <v>156</v>
      </c>
      <c r="H104" s="131">
        <v>43709</v>
      </c>
      <c r="I104" s="131">
        <v>43738</v>
      </c>
      <c r="J104" s="18" t="str">
        <f t="shared" si="35"/>
        <v>01.09.19 - 30.09.19 (1 months)</v>
      </c>
      <c r="K104" s="19" t="s">
        <v>49</v>
      </c>
      <c r="L104" s="20">
        <v>700</v>
      </c>
      <c r="M104" s="20">
        <v>2300</v>
      </c>
      <c r="N104" s="21">
        <f t="shared" ref="N104" si="43">IF(L104&gt;M104, (2400-L104+M104)/100, IF(AND(L104="",M104="",L104=M104), "", IF(L104=M104,24,(M104-L104)/100)))</f>
        <v>16</v>
      </c>
      <c r="O104" s="20">
        <v>700</v>
      </c>
      <c r="P104" s="20">
        <v>2300</v>
      </c>
      <c r="Q104" s="21">
        <f t="shared" ref="Q104" si="44">IF(O104&gt;P104, (2400-O104+P104)/100, IF(AND(O104="",P104="",O104=P104), "", IF(O104=P104,24,(P104-O104)/100)))</f>
        <v>16</v>
      </c>
      <c r="R104" s="20">
        <v>700</v>
      </c>
      <c r="S104" s="20">
        <v>2300</v>
      </c>
      <c r="T104" s="28">
        <f t="shared" ref="T104" si="45">IF(R104&gt;S104, (2400-R104+S104)/100, IF(AND(R104="",S104="",R104=S104), "", IF(R104=S104,24,(S104-R104)/100)))</f>
        <v>16</v>
      </c>
      <c r="U104" s="16">
        <v>150.86000000000001</v>
      </c>
      <c r="V104" s="16"/>
      <c r="W104" s="22"/>
      <c r="X104" s="23" t="s">
        <v>48</v>
      </c>
      <c r="Y104" s="16"/>
      <c r="Z104" s="16"/>
      <c r="AA104" s="16"/>
      <c r="AB104" s="16"/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7.6</v>
      </c>
      <c r="AI104" s="16">
        <v>19</v>
      </c>
      <c r="AJ104" s="24"/>
      <c r="AK104" s="24"/>
      <c r="AL104" s="29" t="s">
        <v>74</v>
      </c>
      <c r="AM104" s="24" t="s">
        <v>63</v>
      </c>
      <c r="AN104" s="26"/>
      <c r="AO104" s="26"/>
      <c r="AP104" s="30"/>
    </row>
    <row r="105" spans="1:42" ht="26.1" customHeight="1" x14ac:dyDescent="0.25">
      <c r="A105" s="77">
        <f t="shared" si="36"/>
        <v>116.09900000000047</v>
      </c>
      <c r="B105" s="132" t="s">
        <v>170</v>
      </c>
      <c r="C105" s="141">
        <v>1.2</v>
      </c>
      <c r="D105" s="17" t="s">
        <v>159</v>
      </c>
      <c r="E105" s="17" t="s">
        <v>160</v>
      </c>
      <c r="F105" s="17" t="s">
        <v>51</v>
      </c>
      <c r="G105" s="17" t="s">
        <v>142</v>
      </c>
      <c r="H105" s="131">
        <v>43709</v>
      </c>
      <c r="I105" s="131">
        <v>43738</v>
      </c>
      <c r="J105" s="18" t="str">
        <f t="shared" si="35"/>
        <v>01.09.19 - 30.09.19 (1 months)</v>
      </c>
      <c r="K105" s="19" t="s">
        <v>49</v>
      </c>
      <c r="L105" s="20">
        <v>700</v>
      </c>
      <c r="M105" s="20">
        <v>2300</v>
      </c>
      <c r="N105" s="21">
        <f>IF(L105&gt;M105, (2400-L105+M105)/100, IF(AND(L105="",M105="",L105=M105), "", IF(L105=M105,24,(M105-L105)/100)))</f>
        <v>16</v>
      </c>
      <c r="O105" s="20">
        <v>700</v>
      </c>
      <c r="P105" s="20">
        <v>2300</v>
      </c>
      <c r="Q105" s="21">
        <f>IF(O105&gt;P105, (2400-O105+P105)/100, IF(AND(O105="",P105="",O105=P105), "", IF(O105=P105,24,(P105-O105)/100)))</f>
        <v>16</v>
      </c>
      <c r="R105" s="20">
        <v>700</v>
      </c>
      <c r="S105" s="20">
        <v>2300</v>
      </c>
      <c r="T105" s="21">
        <f>IF(R105&gt;S105, (2400-R105+S105)/100, IF(AND(R105="",S105="",R105=S105), "", IF(R105=S105,24,(S105-R105)/100)))</f>
        <v>16</v>
      </c>
      <c r="U105" s="16">
        <v>75.400000000000006</v>
      </c>
      <c r="V105" s="16">
        <v>0</v>
      </c>
      <c r="W105" s="22"/>
      <c r="X105" s="23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24"/>
      <c r="AK105" s="24"/>
      <c r="AL105" s="25"/>
      <c r="AM105" s="24"/>
      <c r="AN105" s="16"/>
      <c r="AO105" s="16">
        <v>20</v>
      </c>
      <c r="AP105" s="24"/>
    </row>
    <row r="106" spans="1:42" ht="26.1" customHeight="1" x14ac:dyDescent="0.25">
      <c r="A106" s="77">
        <f t="shared" si="36"/>
        <v>116.10000000000048</v>
      </c>
      <c r="B106" s="129" t="s">
        <v>184</v>
      </c>
      <c r="C106" s="130" t="s">
        <v>101</v>
      </c>
      <c r="D106" s="17" t="s">
        <v>161</v>
      </c>
      <c r="E106" s="17" t="s">
        <v>162</v>
      </c>
      <c r="F106" s="17" t="s">
        <v>163</v>
      </c>
      <c r="G106" s="17" t="s">
        <v>125</v>
      </c>
      <c r="H106" s="131">
        <v>43708</v>
      </c>
      <c r="I106" s="131">
        <v>43738</v>
      </c>
      <c r="J106" s="18" t="str">
        <f t="shared" si="35"/>
        <v>31.08.19 - 30.09.19 (1 months)</v>
      </c>
      <c r="K106" s="19" t="s">
        <v>49</v>
      </c>
      <c r="L106" s="33">
        <v>2300</v>
      </c>
      <c r="M106" s="33">
        <v>700</v>
      </c>
      <c r="N106" s="21">
        <f>IF(L106&gt;M106, (2400-L106+M106)/100, IF(AND(L106="",M106="",L106=M106), "", IF(L106=M106,24,(M106-L106)/100)))</f>
        <v>8</v>
      </c>
      <c r="O106" s="33">
        <v>2300</v>
      </c>
      <c r="P106" s="33">
        <v>700</v>
      </c>
      <c r="Q106" s="21">
        <f>IF(O106&gt;P106, (2400-O106+P106)/100, IF(AND(O106="",P106="",O106=P106), "", IF(O106=P106,24,(P106-O106)/100)))</f>
        <v>8</v>
      </c>
      <c r="R106" s="33">
        <v>2300</v>
      </c>
      <c r="S106" s="33">
        <v>700</v>
      </c>
      <c r="T106" s="21">
        <f>IF(R106&gt;S106, (2400-R106+S106)/100, IF(AND(R106="",S106="",R106=S106), "", IF(R106=S106,24,(S106-R106)/100)))</f>
        <v>8</v>
      </c>
      <c r="U106" s="54">
        <v>230.39999999999998</v>
      </c>
      <c r="V106" s="16" t="s">
        <v>50</v>
      </c>
      <c r="W106" s="22" t="s">
        <v>50</v>
      </c>
      <c r="X106" s="55" t="s">
        <v>50</v>
      </c>
      <c r="Y106" s="16" t="s">
        <v>50</v>
      </c>
      <c r="Z106" s="22" t="s">
        <v>50</v>
      </c>
      <c r="AA106" s="55" t="s">
        <v>50</v>
      </c>
      <c r="AB106" s="16" t="s">
        <v>50</v>
      </c>
      <c r="AC106" s="16">
        <v>19.2</v>
      </c>
      <c r="AD106" s="16">
        <v>48</v>
      </c>
      <c r="AE106" s="16">
        <v>48</v>
      </c>
      <c r="AF106" s="16">
        <v>19.2</v>
      </c>
      <c r="AG106" s="16">
        <v>48</v>
      </c>
      <c r="AH106" s="16">
        <v>19.2</v>
      </c>
      <c r="AI106" s="16">
        <v>48</v>
      </c>
      <c r="AJ106" s="24" t="s">
        <v>50</v>
      </c>
      <c r="AK106" s="24" t="s">
        <v>50</v>
      </c>
      <c r="AL106" s="52" t="s">
        <v>74</v>
      </c>
      <c r="AM106" s="24" t="s">
        <v>164</v>
      </c>
      <c r="AN106" s="24" t="s">
        <v>50</v>
      </c>
      <c r="AO106" s="24" t="s">
        <v>50</v>
      </c>
      <c r="AP106" s="24" t="s">
        <v>50</v>
      </c>
    </row>
    <row r="107" spans="1:42" ht="26.1" customHeight="1" x14ac:dyDescent="0.25">
      <c r="A107" s="77">
        <f t="shared" si="36"/>
        <v>116.10100000000048</v>
      </c>
      <c r="B107" s="129" t="s">
        <v>184</v>
      </c>
      <c r="C107" s="130" t="s">
        <v>101</v>
      </c>
      <c r="D107" s="17" t="s">
        <v>161</v>
      </c>
      <c r="E107" s="17" t="s">
        <v>162</v>
      </c>
      <c r="F107" s="17" t="s">
        <v>163</v>
      </c>
      <c r="G107" s="17" t="s">
        <v>125</v>
      </c>
      <c r="H107" s="131">
        <v>43709</v>
      </c>
      <c r="I107" s="131">
        <v>43738</v>
      </c>
      <c r="J107" s="18" t="str">
        <f t="shared" si="35"/>
        <v>01.09.19 - 30.09.19 (1 months)</v>
      </c>
      <c r="K107" s="19" t="s">
        <v>49</v>
      </c>
      <c r="L107" s="33">
        <v>700</v>
      </c>
      <c r="M107" s="33">
        <v>2300</v>
      </c>
      <c r="N107" s="21">
        <f t="shared" ref="N107:N109" si="46">IF(L107&gt;M107, (2400-L107+M107)/100, IF(AND(L107="",M107="",L107=M107), "", IF(L107=M107,24,(M107-L107)/100)))</f>
        <v>16</v>
      </c>
      <c r="O107" s="33">
        <v>700</v>
      </c>
      <c r="P107" s="33">
        <v>2300</v>
      </c>
      <c r="Q107" s="21">
        <f t="shared" ref="Q107:Q109" si="47">IF(O107&gt;P107, (2400-O107+P107)/100, IF(AND(O107="",P107="",O107=P107), "", IF(O107=P107,24,(P107-O107)/100)))</f>
        <v>16</v>
      </c>
      <c r="R107" s="33">
        <v>700</v>
      </c>
      <c r="S107" s="33">
        <v>2300</v>
      </c>
      <c r="T107" s="28">
        <f t="shared" ref="T107:T109" si="48">IF(R107&gt;S107, (2400-R107+S107)/100, IF(AND(R107="",S107="",R107=S107), "", IF(R107=S107,24,(S107-R107)/100)))</f>
        <v>16</v>
      </c>
      <c r="U107" s="16">
        <v>309.60000000000002</v>
      </c>
      <c r="V107" s="16" t="s">
        <v>50</v>
      </c>
      <c r="W107" s="22" t="s">
        <v>50</v>
      </c>
      <c r="X107" s="55" t="s">
        <v>50</v>
      </c>
      <c r="Y107" s="16" t="s">
        <v>50</v>
      </c>
      <c r="Z107" s="22" t="s">
        <v>50</v>
      </c>
      <c r="AA107" s="55" t="s">
        <v>50</v>
      </c>
      <c r="AB107" s="16" t="s">
        <v>50</v>
      </c>
      <c r="AC107" s="16">
        <v>19.2</v>
      </c>
      <c r="AD107" s="16">
        <v>48</v>
      </c>
      <c r="AE107" s="16">
        <v>48</v>
      </c>
      <c r="AF107" s="16">
        <v>19.2</v>
      </c>
      <c r="AG107" s="16">
        <v>48</v>
      </c>
      <c r="AH107" s="16">
        <v>19.2</v>
      </c>
      <c r="AI107" s="16">
        <v>48</v>
      </c>
      <c r="AJ107" s="24" t="s">
        <v>50</v>
      </c>
      <c r="AK107" s="24" t="s">
        <v>50</v>
      </c>
      <c r="AL107" s="37" t="s">
        <v>74</v>
      </c>
      <c r="AM107" s="24" t="s">
        <v>164</v>
      </c>
      <c r="AN107" s="24" t="s">
        <v>50</v>
      </c>
      <c r="AO107" s="24" t="s">
        <v>50</v>
      </c>
      <c r="AP107" s="24" t="s">
        <v>50</v>
      </c>
    </row>
    <row r="108" spans="1:42" ht="26.1" customHeight="1" x14ac:dyDescent="0.25">
      <c r="A108" s="77">
        <f t="shared" si="36"/>
        <v>116.10200000000049</v>
      </c>
      <c r="B108" s="132" t="s">
        <v>170</v>
      </c>
      <c r="C108" s="21">
        <v>2</v>
      </c>
      <c r="D108" s="17" t="s">
        <v>161</v>
      </c>
      <c r="E108" s="17" t="s">
        <v>162</v>
      </c>
      <c r="F108" s="17" t="s">
        <v>163</v>
      </c>
      <c r="G108" s="17" t="s">
        <v>125</v>
      </c>
      <c r="H108" s="131">
        <v>43708</v>
      </c>
      <c r="I108" s="131">
        <v>43738</v>
      </c>
      <c r="J108" s="18" t="str">
        <f t="shared" si="35"/>
        <v>31.08.19 - 30.09.19 (1 months)</v>
      </c>
      <c r="K108" s="19" t="s">
        <v>49</v>
      </c>
      <c r="L108" s="33">
        <v>2300</v>
      </c>
      <c r="M108" s="33">
        <v>700</v>
      </c>
      <c r="N108" s="21">
        <f t="shared" si="46"/>
        <v>8</v>
      </c>
      <c r="O108" s="33">
        <v>2300</v>
      </c>
      <c r="P108" s="33">
        <v>700</v>
      </c>
      <c r="Q108" s="21">
        <f t="shared" si="47"/>
        <v>8</v>
      </c>
      <c r="R108" s="33">
        <v>2300</v>
      </c>
      <c r="S108" s="33">
        <v>700</v>
      </c>
      <c r="T108" s="28">
        <f t="shared" si="48"/>
        <v>8</v>
      </c>
      <c r="U108" s="16">
        <v>231.36</v>
      </c>
      <c r="V108" s="16" t="s">
        <v>50</v>
      </c>
      <c r="W108" s="22" t="s">
        <v>50</v>
      </c>
      <c r="X108" s="55" t="s">
        <v>50</v>
      </c>
      <c r="Y108" s="16" t="s">
        <v>50</v>
      </c>
      <c r="Z108" s="22" t="s">
        <v>50</v>
      </c>
      <c r="AA108" s="55" t="s">
        <v>50</v>
      </c>
      <c r="AB108" s="16" t="s">
        <v>50</v>
      </c>
      <c r="AC108" s="16">
        <v>19.2</v>
      </c>
      <c r="AD108" s="16">
        <v>48</v>
      </c>
      <c r="AE108" s="16">
        <v>48</v>
      </c>
      <c r="AF108" s="16">
        <v>19.2</v>
      </c>
      <c r="AG108" s="16">
        <v>48</v>
      </c>
      <c r="AH108" s="16">
        <v>0</v>
      </c>
      <c r="AI108" s="16">
        <v>0</v>
      </c>
      <c r="AJ108" s="24" t="s">
        <v>50</v>
      </c>
      <c r="AK108" s="24" t="s">
        <v>50</v>
      </c>
      <c r="AL108" s="37" t="s">
        <v>76</v>
      </c>
      <c r="AM108" s="24" t="s">
        <v>165</v>
      </c>
      <c r="AN108" s="24" t="s">
        <v>50</v>
      </c>
      <c r="AO108" s="24" t="s">
        <v>50</v>
      </c>
      <c r="AP108" s="24" t="s">
        <v>50</v>
      </c>
    </row>
    <row r="109" spans="1:42" ht="26.1" customHeight="1" x14ac:dyDescent="0.25">
      <c r="A109" s="77">
        <f t="shared" si="36"/>
        <v>116.10300000000049</v>
      </c>
      <c r="B109" s="132" t="s">
        <v>170</v>
      </c>
      <c r="C109" s="21">
        <v>2</v>
      </c>
      <c r="D109" s="17" t="s">
        <v>161</v>
      </c>
      <c r="E109" s="17" t="s">
        <v>162</v>
      </c>
      <c r="F109" s="17" t="s">
        <v>163</v>
      </c>
      <c r="G109" s="17" t="s">
        <v>125</v>
      </c>
      <c r="H109" s="131">
        <v>43708</v>
      </c>
      <c r="I109" s="131">
        <v>43738</v>
      </c>
      <c r="J109" s="18" t="str">
        <f t="shared" si="35"/>
        <v>31.08.19 - 30.09.19 (1 months)</v>
      </c>
      <c r="K109" s="19" t="s">
        <v>49</v>
      </c>
      <c r="L109" s="33">
        <v>2300</v>
      </c>
      <c r="M109" s="33">
        <v>1500</v>
      </c>
      <c r="N109" s="21">
        <f t="shared" si="46"/>
        <v>16</v>
      </c>
      <c r="O109" s="33">
        <v>2300</v>
      </c>
      <c r="P109" s="33">
        <v>1500</v>
      </c>
      <c r="Q109" s="21">
        <f t="shared" si="47"/>
        <v>16</v>
      </c>
      <c r="R109" s="33">
        <v>2300</v>
      </c>
      <c r="S109" s="33">
        <v>1500</v>
      </c>
      <c r="T109" s="28">
        <f t="shared" si="48"/>
        <v>16</v>
      </c>
      <c r="U109" s="16">
        <v>273.60000000000002</v>
      </c>
      <c r="V109" s="16" t="s">
        <v>50</v>
      </c>
      <c r="W109" s="22" t="s">
        <v>50</v>
      </c>
      <c r="X109" s="55" t="s">
        <v>50</v>
      </c>
      <c r="Y109" s="16" t="s">
        <v>50</v>
      </c>
      <c r="Z109" s="22" t="s">
        <v>50</v>
      </c>
      <c r="AA109" s="55" t="s">
        <v>50</v>
      </c>
      <c r="AB109" s="16" t="s">
        <v>50</v>
      </c>
      <c r="AC109" s="16">
        <v>19.2</v>
      </c>
      <c r="AD109" s="16">
        <v>48</v>
      </c>
      <c r="AE109" s="16">
        <v>48</v>
      </c>
      <c r="AF109" s="16">
        <v>19.2</v>
      </c>
      <c r="AG109" s="16">
        <v>48</v>
      </c>
      <c r="AH109" s="16">
        <v>0</v>
      </c>
      <c r="AI109" s="16">
        <v>0</v>
      </c>
      <c r="AJ109" s="24" t="s">
        <v>50</v>
      </c>
      <c r="AK109" s="24" t="s">
        <v>50</v>
      </c>
      <c r="AL109" s="37" t="s">
        <v>78</v>
      </c>
      <c r="AM109" s="24" t="s">
        <v>166</v>
      </c>
      <c r="AN109" s="24" t="s">
        <v>50</v>
      </c>
      <c r="AO109" s="24" t="s">
        <v>50</v>
      </c>
      <c r="AP109" s="24" t="s">
        <v>50</v>
      </c>
    </row>
    <row r="110" spans="1:42" ht="26.1" customHeight="1" x14ac:dyDescent="0.25">
      <c r="A110" s="77">
        <f t="shared" si="36"/>
        <v>116.1040000000005</v>
      </c>
      <c r="B110" s="132" t="s">
        <v>170</v>
      </c>
      <c r="C110" s="21">
        <v>2</v>
      </c>
      <c r="D110" s="17" t="s">
        <v>167</v>
      </c>
      <c r="E110" s="17" t="s">
        <v>168</v>
      </c>
      <c r="F110" s="17" t="s">
        <v>51</v>
      </c>
      <c r="G110" s="17" t="s">
        <v>125</v>
      </c>
      <c r="H110" s="131">
        <v>43708</v>
      </c>
      <c r="I110" s="131">
        <v>43738</v>
      </c>
      <c r="J110" s="18" t="str">
        <f t="shared" si="35"/>
        <v>31.08.19 - 30.09.19 (1 months)</v>
      </c>
      <c r="K110" s="19" t="s">
        <v>49</v>
      </c>
      <c r="L110" s="20">
        <v>2300</v>
      </c>
      <c r="M110" s="20">
        <v>700</v>
      </c>
      <c r="N110" s="21">
        <f>IF(L110&gt;M110, (2400-L110+M110)/100, IF(AND(L110="",M110="",L110=M110), "", IF(L110=M110,24,(M110-L110)/100)))</f>
        <v>8</v>
      </c>
      <c r="O110" s="20">
        <v>2300</v>
      </c>
      <c r="P110" s="20">
        <v>700</v>
      </c>
      <c r="Q110" s="21">
        <f>IF(O110&gt;P110, (2400-O110+P110)/100, IF(AND(O110="",P110="",O110=P110), "", IF(O110=P110,24,(P110-O110)/100)))</f>
        <v>8</v>
      </c>
      <c r="R110" s="20">
        <v>2300</v>
      </c>
      <c r="S110" s="20">
        <v>700</v>
      </c>
      <c r="T110" s="21">
        <f>IF(R110&gt;S110, (2400-R110+S110)/100, IF(AND(R110="",S110="",R110=S110), "", IF(R110=S110,24,(S110-R110)/100)))</f>
        <v>8</v>
      </c>
      <c r="U110" s="16">
        <v>35.9</v>
      </c>
      <c r="V110" s="16"/>
      <c r="W110" s="22"/>
      <c r="X110" s="23"/>
      <c r="Y110" s="16"/>
      <c r="Z110" s="16"/>
      <c r="AA110" s="16"/>
      <c r="AB110" s="16"/>
      <c r="AC110" s="16">
        <v>2.4</v>
      </c>
      <c r="AD110" s="16">
        <v>6</v>
      </c>
      <c r="AE110" s="16">
        <v>6</v>
      </c>
      <c r="AF110" s="16">
        <v>2.4</v>
      </c>
      <c r="AG110" s="16">
        <v>6</v>
      </c>
      <c r="AH110" s="16">
        <v>0</v>
      </c>
      <c r="AI110" s="16">
        <v>0</v>
      </c>
      <c r="AJ110" s="24"/>
      <c r="AK110" s="24"/>
      <c r="AL110" s="25" t="s">
        <v>74</v>
      </c>
      <c r="AM110" s="24"/>
      <c r="AN110" s="16"/>
      <c r="AO110" s="16"/>
      <c r="AP110" s="24"/>
    </row>
    <row r="111" spans="1:42" ht="26.1" customHeight="1" x14ac:dyDescent="0.25">
      <c r="A111" s="77">
        <f t="shared" si="36"/>
        <v>116.1050000000005</v>
      </c>
      <c r="B111" s="132" t="s">
        <v>170</v>
      </c>
      <c r="C111" s="21">
        <v>2</v>
      </c>
      <c r="D111" s="17" t="s">
        <v>167</v>
      </c>
      <c r="E111" s="17" t="s">
        <v>168</v>
      </c>
      <c r="F111" s="17" t="s">
        <v>51</v>
      </c>
      <c r="G111" s="17" t="s">
        <v>125</v>
      </c>
      <c r="H111" s="131">
        <v>43708</v>
      </c>
      <c r="I111" s="131">
        <v>43738</v>
      </c>
      <c r="J111" s="18" t="str">
        <f t="shared" si="35"/>
        <v>31.08.19 - 30.09.19 (1 months)</v>
      </c>
      <c r="K111" s="19" t="s">
        <v>49</v>
      </c>
      <c r="L111" s="20">
        <v>2300</v>
      </c>
      <c r="M111" s="20">
        <v>700</v>
      </c>
      <c r="N111" s="21">
        <f t="shared" ref="N111:N115" si="49">IF(L111&gt;M111, (2400-L111+M111)/100, IF(AND(L111="",M111="",L111=M111), "", IF(L111=M111,24,(M111-L111)/100)))</f>
        <v>8</v>
      </c>
      <c r="O111" s="20">
        <v>2300</v>
      </c>
      <c r="P111" s="20">
        <v>700</v>
      </c>
      <c r="Q111" s="21">
        <f t="shared" ref="Q111:Q115" si="50">IF(O111&gt;P111, (2400-O111+P111)/100, IF(AND(O111="",P111="",O111=P111), "", IF(O111=P111,24,(P111-O111)/100)))</f>
        <v>8</v>
      </c>
      <c r="R111" s="20">
        <v>2300</v>
      </c>
      <c r="S111" s="20">
        <v>700</v>
      </c>
      <c r="T111" s="28">
        <f t="shared" ref="T111:T115" si="51">IF(R111&gt;S111, (2400-R111+S111)/100, IF(AND(R111="",S111="",R111=S111), "", IF(R111=S111,24,(S111-R111)/100)))</f>
        <v>8</v>
      </c>
      <c r="U111" s="16">
        <v>0</v>
      </c>
      <c r="V111" s="16"/>
      <c r="W111" s="22"/>
      <c r="X111" s="23"/>
      <c r="Y111" s="16"/>
      <c r="Z111" s="16"/>
      <c r="AA111" s="16"/>
      <c r="AB111" s="16"/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2.4</v>
      </c>
      <c r="AI111" s="16">
        <v>6</v>
      </c>
      <c r="AJ111" s="24"/>
      <c r="AK111" s="24"/>
      <c r="AL111" s="25" t="s">
        <v>74</v>
      </c>
      <c r="AM111" s="24" t="s">
        <v>63</v>
      </c>
      <c r="AN111" s="26"/>
      <c r="AO111" s="26"/>
      <c r="AP111" s="30"/>
    </row>
    <row r="112" spans="1:42" ht="26.1" customHeight="1" x14ac:dyDescent="0.25">
      <c r="A112" s="77">
        <f t="shared" si="36"/>
        <v>116.10600000000051</v>
      </c>
      <c r="B112" s="129" t="s">
        <v>184</v>
      </c>
      <c r="C112" s="130" t="s">
        <v>101</v>
      </c>
      <c r="D112" s="17" t="s">
        <v>167</v>
      </c>
      <c r="E112" s="17" t="s">
        <v>168</v>
      </c>
      <c r="F112" s="17" t="s">
        <v>51</v>
      </c>
      <c r="G112" s="17" t="s">
        <v>125</v>
      </c>
      <c r="H112" s="131">
        <v>43709</v>
      </c>
      <c r="I112" s="131">
        <v>43738</v>
      </c>
      <c r="J112" s="18" t="str">
        <f t="shared" si="35"/>
        <v>01.09.19 - 30.09.19 (1 months)</v>
      </c>
      <c r="K112" s="19" t="s">
        <v>49</v>
      </c>
      <c r="L112" s="20">
        <v>700</v>
      </c>
      <c r="M112" s="20">
        <v>1500</v>
      </c>
      <c r="N112" s="21">
        <f t="shared" si="49"/>
        <v>8</v>
      </c>
      <c r="O112" s="20">
        <v>700</v>
      </c>
      <c r="P112" s="20">
        <v>1500</v>
      </c>
      <c r="Q112" s="21">
        <f t="shared" si="50"/>
        <v>8</v>
      </c>
      <c r="R112" s="20">
        <v>700</v>
      </c>
      <c r="S112" s="20">
        <v>1500</v>
      </c>
      <c r="T112" s="28">
        <f t="shared" si="51"/>
        <v>8</v>
      </c>
      <c r="U112" s="16">
        <v>41.9</v>
      </c>
      <c r="V112" s="16"/>
      <c r="W112" s="22"/>
      <c r="X112" s="23"/>
      <c r="Y112" s="16"/>
      <c r="Z112" s="16"/>
      <c r="AA112" s="16"/>
      <c r="AB112" s="16"/>
      <c r="AC112" s="16">
        <v>2.4</v>
      </c>
      <c r="AD112" s="16">
        <v>6</v>
      </c>
      <c r="AE112" s="16">
        <v>6</v>
      </c>
      <c r="AF112" s="16">
        <v>2.4</v>
      </c>
      <c r="AG112" s="16">
        <v>6</v>
      </c>
      <c r="AH112" s="16">
        <v>0</v>
      </c>
      <c r="AI112" s="16">
        <v>0</v>
      </c>
      <c r="AJ112" s="24"/>
      <c r="AK112" s="24"/>
      <c r="AL112" s="29" t="s">
        <v>76</v>
      </c>
      <c r="AM112" s="24"/>
      <c r="AN112" s="26"/>
      <c r="AO112" s="26"/>
      <c r="AP112" s="30"/>
    </row>
    <row r="113" spans="1:42" ht="26.1" customHeight="1" x14ac:dyDescent="0.25">
      <c r="A113" s="77">
        <f t="shared" si="36"/>
        <v>116.10700000000051</v>
      </c>
      <c r="B113" s="129" t="s">
        <v>184</v>
      </c>
      <c r="C113" s="130" t="s">
        <v>101</v>
      </c>
      <c r="D113" s="17" t="s">
        <v>167</v>
      </c>
      <c r="E113" s="17" t="s">
        <v>168</v>
      </c>
      <c r="F113" s="17" t="s">
        <v>51</v>
      </c>
      <c r="G113" s="17" t="s">
        <v>125</v>
      </c>
      <c r="H113" s="131">
        <v>43709</v>
      </c>
      <c r="I113" s="131">
        <v>43738</v>
      </c>
      <c r="J113" s="18" t="str">
        <f t="shared" si="35"/>
        <v>01.09.19 - 30.09.19 (1 months)</v>
      </c>
      <c r="K113" s="19" t="s">
        <v>49</v>
      </c>
      <c r="L113" s="20">
        <v>700</v>
      </c>
      <c r="M113" s="20">
        <v>1500</v>
      </c>
      <c r="N113" s="21">
        <f t="shared" si="49"/>
        <v>8</v>
      </c>
      <c r="O113" s="20">
        <v>700</v>
      </c>
      <c r="P113" s="20">
        <v>1500</v>
      </c>
      <c r="Q113" s="21">
        <f t="shared" si="50"/>
        <v>8</v>
      </c>
      <c r="R113" s="20">
        <v>700</v>
      </c>
      <c r="S113" s="20">
        <v>1500</v>
      </c>
      <c r="T113" s="28">
        <f t="shared" si="51"/>
        <v>8</v>
      </c>
      <c r="U113" s="16">
        <v>0</v>
      </c>
      <c r="V113" s="16"/>
      <c r="W113" s="22"/>
      <c r="X113" s="23"/>
      <c r="Y113" s="16"/>
      <c r="Z113" s="16"/>
      <c r="AA113" s="16"/>
      <c r="AB113" s="16"/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2.4</v>
      </c>
      <c r="AI113" s="16">
        <v>6</v>
      </c>
      <c r="AJ113" s="24"/>
      <c r="AK113" s="24"/>
      <c r="AL113" s="29" t="s">
        <v>76</v>
      </c>
      <c r="AM113" s="24"/>
      <c r="AN113" s="26"/>
      <c r="AO113" s="26"/>
      <c r="AP113" s="30"/>
    </row>
    <row r="114" spans="1:42" ht="26.1" customHeight="1" x14ac:dyDescent="0.25">
      <c r="A114" s="77">
        <f t="shared" si="36"/>
        <v>116.10800000000052</v>
      </c>
      <c r="B114" s="129" t="s">
        <v>184</v>
      </c>
      <c r="C114" s="130" t="s">
        <v>101</v>
      </c>
      <c r="D114" s="17" t="s">
        <v>167</v>
      </c>
      <c r="E114" s="17" t="s">
        <v>168</v>
      </c>
      <c r="F114" s="17" t="s">
        <v>51</v>
      </c>
      <c r="G114" s="17" t="s">
        <v>125</v>
      </c>
      <c r="H114" s="131">
        <v>43709</v>
      </c>
      <c r="I114" s="131">
        <v>43738</v>
      </c>
      <c r="J114" s="18" t="str">
        <f t="shared" si="35"/>
        <v>01.09.19 - 30.09.19 (1 months)</v>
      </c>
      <c r="K114" s="34" t="s">
        <v>49</v>
      </c>
      <c r="L114" s="20">
        <v>1500</v>
      </c>
      <c r="M114" s="20">
        <v>2300</v>
      </c>
      <c r="N114" s="21">
        <f t="shared" si="49"/>
        <v>8</v>
      </c>
      <c r="O114" s="20">
        <v>1500</v>
      </c>
      <c r="P114" s="20">
        <v>2300</v>
      </c>
      <c r="Q114" s="21">
        <f t="shared" si="50"/>
        <v>8</v>
      </c>
      <c r="R114" s="20">
        <v>1500</v>
      </c>
      <c r="S114" s="20">
        <v>2300</v>
      </c>
      <c r="T114" s="28">
        <f t="shared" si="51"/>
        <v>8</v>
      </c>
      <c r="U114" s="26">
        <v>41.9</v>
      </c>
      <c r="V114" s="26"/>
      <c r="W114" s="26"/>
      <c r="X114" s="31"/>
      <c r="Y114" s="26"/>
      <c r="Z114" s="26"/>
      <c r="AA114" s="26"/>
      <c r="AB114" s="26"/>
      <c r="AC114" s="16">
        <v>2.4</v>
      </c>
      <c r="AD114" s="16">
        <v>6</v>
      </c>
      <c r="AE114" s="16">
        <v>6</v>
      </c>
      <c r="AF114" s="16">
        <v>2.4</v>
      </c>
      <c r="AG114" s="16">
        <v>6</v>
      </c>
      <c r="AH114" s="16">
        <v>0</v>
      </c>
      <c r="AI114" s="16">
        <v>0</v>
      </c>
      <c r="AJ114" s="30"/>
      <c r="AK114" s="30"/>
      <c r="AL114" s="29" t="s">
        <v>78</v>
      </c>
      <c r="AM114" s="24"/>
      <c r="AN114" s="26"/>
      <c r="AO114" s="26"/>
      <c r="AP114" s="30"/>
    </row>
    <row r="115" spans="1:42" ht="26.1" customHeight="1" x14ac:dyDescent="0.25">
      <c r="A115" s="77">
        <f t="shared" si="36"/>
        <v>116.10900000000052</v>
      </c>
      <c r="B115" s="129" t="s">
        <v>184</v>
      </c>
      <c r="C115" s="130" t="s">
        <v>101</v>
      </c>
      <c r="D115" s="17" t="s">
        <v>167</v>
      </c>
      <c r="E115" s="17" t="s">
        <v>168</v>
      </c>
      <c r="F115" s="17" t="s">
        <v>51</v>
      </c>
      <c r="G115" s="17" t="s">
        <v>125</v>
      </c>
      <c r="H115" s="131">
        <v>43709</v>
      </c>
      <c r="I115" s="131">
        <v>43738</v>
      </c>
      <c r="J115" s="18" t="str">
        <f t="shared" si="35"/>
        <v>01.09.19 - 30.09.19 (1 months)</v>
      </c>
      <c r="K115" s="19" t="s">
        <v>49</v>
      </c>
      <c r="L115" s="20">
        <v>1500</v>
      </c>
      <c r="M115" s="20">
        <v>2300</v>
      </c>
      <c r="N115" s="21">
        <f t="shared" si="49"/>
        <v>8</v>
      </c>
      <c r="O115" s="20">
        <v>1500</v>
      </c>
      <c r="P115" s="20">
        <v>2300</v>
      </c>
      <c r="Q115" s="21">
        <f t="shared" si="50"/>
        <v>8</v>
      </c>
      <c r="R115" s="20">
        <v>1500</v>
      </c>
      <c r="S115" s="20">
        <v>2300</v>
      </c>
      <c r="T115" s="28">
        <f t="shared" si="51"/>
        <v>8</v>
      </c>
      <c r="U115" s="16">
        <v>0</v>
      </c>
      <c r="V115" s="26"/>
      <c r="W115" s="26"/>
      <c r="X115" s="31"/>
      <c r="Y115" s="26"/>
      <c r="Z115" s="26"/>
      <c r="AA115" s="26"/>
      <c r="AB115" s="26"/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  <c r="AH115" s="16">
        <v>2.4</v>
      </c>
      <c r="AI115" s="16">
        <v>6</v>
      </c>
      <c r="AJ115" s="24"/>
      <c r="AK115" s="24"/>
      <c r="AL115" s="29" t="s">
        <v>78</v>
      </c>
      <c r="AM115" s="24"/>
      <c r="AN115" s="26"/>
      <c r="AO115" s="26"/>
      <c r="AP115" s="30"/>
    </row>
    <row r="117" spans="1:42" x14ac:dyDescent="0.25">
      <c r="A117" s="91" t="s">
        <v>172</v>
      </c>
      <c r="B117" s="56" t="s">
        <v>173</v>
      </c>
      <c r="C117" s="57"/>
      <c r="D117" s="94" t="s">
        <v>174</v>
      </c>
      <c r="E117" s="94"/>
      <c r="F117" s="94"/>
      <c r="G117" s="95"/>
    </row>
    <row r="118" spans="1:42" ht="39" x14ac:dyDescent="0.25">
      <c r="A118" s="92"/>
      <c r="B118" s="96">
        <v>1</v>
      </c>
      <c r="C118" s="98" t="s">
        <v>175</v>
      </c>
      <c r="D118" s="99"/>
      <c r="E118" s="58">
        <v>1.1000000000000001</v>
      </c>
      <c r="F118" s="59" t="s">
        <v>176</v>
      </c>
      <c r="G118" s="60"/>
    </row>
    <row r="119" spans="1:42" x14ac:dyDescent="0.25">
      <c r="A119" s="92"/>
      <c r="B119" s="97"/>
      <c r="C119" s="100"/>
      <c r="D119" s="101"/>
      <c r="E119" s="61">
        <v>1.2</v>
      </c>
      <c r="F119" s="62" t="s">
        <v>177</v>
      </c>
      <c r="G119" s="63"/>
    </row>
    <row r="120" spans="1:42" x14ac:dyDescent="0.25">
      <c r="A120" s="92"/>
      <c r="B120" s="97"/>
      <c r="C120" s="100"/>
      <c r="D120" s="101"/>
      <c r="E120" s="61">
        <v>1.3</v>
      </c>
      <c r="F120" s="62" t="s">
        <v>178</v>
      </c>
      <c r="G120" s="63"/>
    </row>
    <row r="121" spans="1:42" x14ac:dyDescent="0.25">
      <c r="A121" s="92"/>
      <c r="B121" s="97"/>
      <c r="C121" s="102"/>
      <c r="D121" s="103"/>
      <c r="E121" s="64">
        <v>1.4</v>
      </c>
      <c r="F121" s="65" t="s">
        <v>179</v>
      </c>
      <c r="G121" s="66"/>
    </row>
    <row r="122" spans="1:42" x14ac:dyDescent="0.25">
      <c r="A122" s="92"/>
      <c r="B122" s="67">
        <v>2</v>
      </c>
      <c r="C122" s="73" t="s">
        <v>180</v>
      </c>
      <c r="D122" s="68"/>
      <c r="E122" s="68"/>
      <c r="F122" s="69"/>
      <c r="G122" s="63"/>
    </row>
    <row r="123" spans="1:42" x14ac:dyDescent="0.25">
      <c r="A123" s="92"/>
      <c r="B123" s="67">
        <v>3</v>
      </c>
      <c r="C123" s="73" t="s">
        <v>181</v>
      </c>
      <c r="D123" s="68"/>
      <c r="E123" s="68"/>
      <c r="F123" s="69"/>
      <c r="G123" s="63"/>
    </row>
    <row r="124" spans="1:42" x14ac:dyDescent="0.25">
      <c r="A124" s="92"/>
      <c r="B124" s="67">
        <v>4</v>
      </c>
      <c r="C124" s="73" t="s">
        <v>182</v>
      </c>
      <c r="D124" s="68"/>
      <c r="E124" s="68"/>
      <c r="F124" s="69"/>
      <c r="G124" s="63"/>
    </row>
    <row r="125" spans="1:42" x14ac:dyDescent="0.25">
      <c r="A125" s="93"/>
      <c r="B125" s="70">
        <v>5</v>
      </c>
      <c r="C125" s="104" t="s">
        <v>183</v>
      </c>
      <c r="D125" s="105"/>
      <c r="E125" s="71"/>
      <c r="F125" s="71"/>
      <c r="G125" s="72"/>
    </row>
  </sheetData>
  <sheetProtection algorithmName="SHA-512" hashValue="JWW2uRftbWr3JqIlOJn+vR1+9p4Uh3xSI2O4RALSxDqApoI71lJwqTznQ2swkQ1TOi5ZFvHULRnq5x7um0whZA==" saltValue="mCONEWzDeU59E2Dfchc1eA==" spinCount="100000" sheet="1" objects="1" scenarios="1"/>
  <autoFilter ref="A4:AP115"/>
  <mergeCells count="38">
    <mergeCell ref="H2:H4"/>
    <mergeCell ref="F2:F4"/>
    <mergeCell ref="A2:A4"/>
    <mergeCell ref="B2:B4"/>
    <mergeCell ref="C2:C4"/>
    <mergeCell ref="D2:D4"/>
    <mergeCell ref="E2:E4"/>
    <mergeCell ref="G2:G4"/>
    <mergeCell ref="AP2:AP4"/>
    <mergeCell ref="L3:N3"/>
    <mergeCell ref="O3:Q3"/>
    <mergeCell ref="R3:T3"/>
    <mergeCell ref="U3:U4"/>
    <mergeCell ref="V3:V4"/>
    <mergeCell ref="W3:W4"/>
    <mergeCell ref="Y3:Y4"/>
    <mergeCell ref="Z3:Z4"/>
    <mergeCell ref="Y2:AB2"/>
    <mergeCell ref="AC2:AI3"/>
    <mergeCell ref="AJ2:AJ4"/>
    <mergeCell ref="AK2:AK4"/>
    <mergeCell ref="AL2:AL4"/>
    <mergeCell ref="AM2:AM4"/>
    <mergeCell ref="AN3:AO3"/>
    <mergeCell ref="A117:A125"/>
    <mergeCell ref="D117:G117"/>
    <mergeCell ref="B118:B121"/>
    <mergeCell ref="C118:D121"/>
    <mergeCell ref="C125:D125"/>
    <mergeCell ref="AN2:AO2"/>
    <mergeCell ref="AA3:AA4"/>
    <mergeCell ref="AB3:AB4"/>
    <mergeCell ref="I2:I4"/>
    <mergeCell ref="J2:J4"/>
    <mergeCell ref="K2:K4"/>
    <mergeCell ref="L2:T2"/>
    <mergeCell ref="U2:W2"/>
    <mergeCell ref="X2:X4"/>
  </mergeCells>
  <conditionalFormatting sqref="H7 H77:H80 H69 H60:I65">
    <cfRule type="expression" dxfId="112" priority="476">
      <formula>AND(OR(YEAR($H7)&gt;YEAR($I7), AND(YEAR($H7)=YEAR($I7), MONTH($H7)&gt;MONTH($I7)), AND(YEAR($H7)=YEAR($I7), MONTH($H7)=MONTH($I7), DAY($H7&gt;=$I7))), $H7&lt;&gt;"", $I7&lt;&gt;"")</formula>
    </cfRule>
  </conditionalFormatting>
  <conditionalFormatting sqref="I7">
    <cfRule type="expression" dxfId="111" priority="475">
      <formula>AND(OR(YEAR($H7)&gt;YEAR($I7), AND(YEAR($H7)=YEAR($I7), MONTH($H7)&gt;MONTH($I7)), AND(YEAR($H7)=YEAR($I7), MONTH($H7)=MONTH($I7), DAY($H7&gt;=$I7))), $H7&lt;&gt;"", $I7&lt;&gt;"")</formula>
    </cfRule>
  </conditionalFormatting>
  <conditionalFormatting sqref="J7">
    <cfRule type="expression" dxfId="110" priority="474">
      <formula>AND(OR(YEAR($H7)&gt;YEAR($I7), AND(YEAR($H7)=YEAR($I7), MONTH($H7)&gt;MONTH($I7)), AND(YEAR($H7)=YEAR($I7), MONTH($H7)=MONTH($I7), DAY($H7&gt;=$I7))), $H7&lt;&gt;"", $I7&lt;&gt;"")</formula>
    </cfRule>
  </conditionalFormatting>
  <conditionalFormatting sqref="H8:H13">
    <cfRule type="expression" dxfId="109" priority="473">
      <formula>AND(OR(YEAR($H8)&gt;YEAR($I8), AND(YEAR($H8)=YEAR($I8), MONTH($H8)&gt;MONTH($I8)), AND(YEAR($H8)=YEAR($I8), MONTH($H8)=MONTH($I8), DAY($H8&gt;=$I8))), $H8&lt;&gt;"", $I8&lt;&gt;"")</formula>
    </cfRule>
  </conditionalFormatting>
  <conditionalFormatting sqref="I8:I13">
    <cfRule type="expression" dxfId="108" priority="472">
      <formula>AND(OR(YEAR($H8)&gt;YEAR($I8), AND(YEAR($H8)=YEAR($I8), MONTH($H8)&gt;MONTH($I8)), AND(YEAR($H8)=YEAR($I8), MONTH($H8)=MONTH($I8), DAY($H8&gt;=$I8))), $H8&lt;&gt;"", $I8&lt;&gt;"")</formula>
    </cfRule>
  </conditionalFormatting>
  <conditionalFormatting sqref="J8:J13">
    <cfRule type="expression" dxfId="107" priority="471">
      <formula>AND(OR(YEAR($H8)&gt;YEAR($I8), AND(YEAR($H8)=YEAR($I8), MONTH($H8)&gt;MONTH($I8)), AND(YEAR($H8)=YEAR($I8), MONTH($H8)=MONTH($I8), DAY($H8&gt;=$I8))), $H8&lt;&gt;"", $I8&lt;&gt;"")</formula>
    </cfRule>
  </conditionalFormatting>
  <conditionalFormatting sqref="H14:H19">
    <cfRule type="expression" dxfId="106" priority="470">
      <formula>AND(OR(YEAR($H14)&gt;YEAR($I14), AND(YEAR($H14)=YEAR($I14), MONTH($H14)&gt;MONTH($I14)), AND(YEAR($H14)=YEAR($I14), MONTH($H14)=MONTH($I14), DAY($H14&gt;=$I14))), $H14&lt;&gt;"", $I14&lt;&gt;"")</formula>
    </cfRule>
  </conditionalFormatting>
  <conditionalFormatting sqref="I14:I19">
    <cfRule type="expression" dxfId="105" priority="469">
      <formula>AND(OR(YEAR($H14)&gt;YEAR($I14), AND(YEAR($H14)=YEAR($I14), MONTH($H14)&gt;MONTH($I14)), AND(YEAR($H14)=YEAR($I14), MONTH($H14)=MONTH($I14), DAY($H14&gt;=$I14))), $H14&lt;&gt;"", $I14&lt;&gt;"")</formula>
    </cfRule>
  </conditionalFormatting>
  <conditionalFormatting sqref="J14:J19">
    <cfRule type="expression" dxfId="104" priority="468">
      <formula>AND(OR(YEAR($H14)&gt;YEAR($I14), AND(YEAR($H14)=YEAR($I14), MONTH($H14)&gt;MONTH($I14)), AND(YEAR($H14)=YEAR($I14), MONTH($H14)=MONTH($I14), DAY($H14&gt;=$I14))), $H14&lt;&gt;"", $I14&lt;&gt;"")</formula>
    </cfRule>
  </conditionalFormatting>
  <conditionalFormatting sqref="J20:J28">
    <cfRule type="expression" dxfId="103" priority="467">
      <formula>AND(OR(YEAR($H20)&gt;YEAR($I20), AND(YEAR($H20)=YEAR($I20), MONTH($H20)&gt;MONTH($I20)), AND(YEAR($H20)=YEAR($I20), MONTH($H20)=MONTH($I20), DAY($H20&gt;=$I20))), $H20&lt;&gt;"", $I20&lt;&gt;"")</formula>
    </cfRule>
  </conditionalFormatting>
  <conditionalFormatting sqref="I21">
    <cfRule type="expression" dxfId="102" priority="466">
      <formula>AND(OR(YEAR($H21)&gt;YEAR($I21), AND(YEAR($H21)=YEAR($I21), MONTH($H21)&gt;MONTH($I21)), AND(YEAR($H21)=YEAR($I21), MONTH($H21)=MONTH($I21), DAY($H21&gt;=$I21))), $H21&lt;&gt;"", $I21&lt;&gt;"")</formula>
    </cfRule>
  </conditionalFormatting>
  <conditionalFormatting sqref="I20">
    <cfRule type="expression" dxfId="101" priority="465">
      <formula>AND(OR(YEAR($H20)&gt;YEAR($I20), AND(YEAR($H20)=YEAR($I20), MONTH($H20)&gt;MONTH($I20)), AND(YEAR($H20)=YEAR($I20), MONTH($H20)=MONTH($I20), DAY($H20&gt;=$I20))), $H20&lt;&gt;"", $I20&lt;&gt;"")</formula>
    </cfRule>
  </conditionalFormatting>
  <conditionalFormatting sqref="I27">
    <cfRule type="expression" dxfId="100" priority="464">
      <formula>AND(OR(YEAR($H27)&gt;YEAR($I27), AND(YEAR($H27)=YEAR($I27), MONTH($H27)&gt;MONTH($I27)), AND(YEAR($H27)=YEAR($I27), MONTH($H27)=MONTH($I27), DAY($H27&gt;=$I27))), $H27&lt;&gt;"", $I27&lt;&gt;"")</formula>
    </cfRule>
  </conditionalFormatting>
  <conditionalFormatting sqref="I22">
    <cfRule type="expression" dxfId="99" priority="463">
      <formula>AND(OR(YEAR($H22)&gt;YEAR($I22), AND(YEAR($H22)=YEAR($I22), MONTH($H22)&gt;MONTH($I22)), AND(YEAR($H22)=YEAR($I22), MONTH($H22)=MONTH($I22), DAY($H22&gt;=$I22))), $H22&lt;&gt;"", $I22&lt;&gt;"")</formula>
    </cfRule>
  </conditionalFormatting>
  <conditionalFormatting sqref="I23">
    <cfRule type="expression" dxfId="98" priority="462">
      <formula>AND(OR(YEAR($H23)&gt;YEAR($I23), AND(YEAR($H23)=YEAR($I23), MONTH($H23)&gt;MONTH($I23)), AND(YEAR($H23)=YEAR($I23), MONTH($H23)=MONTH($I23), DAY($H23&gt;=$I23))), $H23&lt;&gt;"", $I23&lt;&gt;"")</formula>
    </cfRule>
  </conditionalFormatting>
  <conditionalFormatting sqref="I24">
    <cfRule type="expression" dxfId="97" priority="461">
      <formula>AND(OR(YEAR($H24)&gt;YEAR($I24), AND(YEAR($H24)=YEAR($I24), MONTH($H24)&gt;MONTH($I24)), AND(YEAR($H24)=YEAR($I24), MONTH($H24)=MONTH($I24), DAY($H24&gt;=$I24))), $H24&lt;&gt;"", $I24&lt;&gt;"")</formula>
    </cfRule>
  </conditionalFormatting>
  <conditionalFormatting sqref="I25">
    <cfRule type="expression" dxfId="96" priority="460">
      <formula>AND(OR(YEAR($H25)&gt;YEAR($I25), AND(YEAR($H25)=YEAR($I25), MONTH($H25)&gt;MONTH($I25)), AND(YEAR($H25)=YEAR($I25), MONTH($H25)=MONTH($I25), DAY($H25&gt;=$I25))), $H25&lt;&gt;"", $I25&lt;&gt;"")</formula>
    </cfRule>
  </conditionalFormatting>
  <conditionalFormatting sqref="I26">
    <cfRule type="expression" dxfId="95" priority="459">
      <formula>AND(OR(YEAR($H26)&gt;YEAR($I26), AND(YEAR($H26)=YEAR($I26), MONTH($H26)&gt;MONTH($I26)), AND(YEAR($H26)=YEAR($I26), MONTH($H26)=MONTH($I26), DAY($H26&gt;=$I26))), $H26&lt;&gt;"", $I26&lt;&gt;"")</formula>
    </cfRule>
  </conditionalFormatting>
  <conditionalFormatting sqref="I28">
    <cfRule type="expression" dxfId="94" priority="458">
      <formula>AND(OR(YEAR($H28)&gt;YEAR($I28), AND(YEAR($H28)=YEAR($I28), MONTH($H28)&gt;MONTH($I28)), AND(YEAR($H28)=YEAR($I28), MONTH($H28)=MONTH($I28), DAY($H28&gt;=$I28))), $H28&lt;&gt;"", $I28&lt;&gt;"")</formula>
    </cfRule>
  </conditionalFormatting>
  <conditionalFormatting sqref="H20">
    <cfRule type="expression" dxfId="93" priority="457">
      <formula>AND(OR(YEAR($H20)&gt;YEAR($I20), AND(YEAR($H20)=YEAR($I20), MONTH($H20)&gt;MONTH($I20)), AND(YEAR($H20)=YEAR($I20), MONTH($H20)=MONTH($I20), DAY($H20&gt;=$I20))), $H20&lt;&gt;"", $I20&lt;&gt;"")</formula>
    </cfRule>
  </conditionalFormatting>
  <conditionalFormatting sqref="H21">
    <cfRule type="expression" dxfId="92" priority="456">
      <formula>AND(OR(YEAR($H21)&gt;YEAR($I21), AND(YEAR($H21)=YEAR($I21), MONTH($H21)&gt;MONTH($I21)), AND(YEAR($H21)=YEAR($I21), MONTH($H21)=MONTH($I21), DAY($H21&gt;=$I21))), $H21&lt;&gt;"", $I21&lt;&gt;"")</formula>
    </cfRule>
  </conditionalFormatting>
  <conditionalFormatting sqref="H22">
    <cfRule type="expression" dxfId="91" priority="455">
      <formula>AND(OR(YEAR($H22)&gt;YEAR($I22), AND(YEAR($H22)=YEAR($I22), MONTH($H22)&gt;MONTH($I22)), AND(YEAR($H22)=YEAR($I22), MONTH($H22)=MONTH($I22), DAY($H22&gt;=$I22))), $H22&lt;&gt;"", $I22&lt;&gt;"")</formula>
    </cfRule>
  </conditionalFormatting>
  <conditionalFormatting sqref="H23">
    <cfRule type="expression" dxfId="90" priority="454">
      <formula>AND(OR(YEAR($H23)&gt;YEAR($I23), AND(YEAR($H23)=YEAR($I23), MONTH($H23)&gt;MONTH($I23)), AND(YEAR($H23)=YEAR($I23), MONTH($H23)=MONTH($I23), DAY($H23&gt;=$I23))), $H23&lt;&gt;"", $I23&lt;&gt;"")</formula>
    </cfRule>
  </conditionalFormatting>
  <conditionalFormatting sqref="H24">
    <cfRule type="expression" dxfId="89" priority="453">
      <formula>AND(OR(YEAR($H24)&gt;YEAR($I24), AND(YEAR($H24)=YEAR($I24), MONTH($H24)&gt;MONTH($I24)), AND(YEAR($H24)=YEAR($I24), MONTH($H24)=MONTH($I24), DAY($H24&gt;=$I24))), $H24&lt;&gt;"", $I24&lt;&gt;"")</formula>
    </cfRule>
  </conditionalFormatting>
  <conditionalFormatting sqref="H25">
    <cfRule type="expression" dxfId="88" priority="452">
      <formula>AND(OR(YEAR($H25)&gt;YEAR($I25), AND(YEAR($H25)=YEAR($I25), MONTH($H25)&gt;MONTH($I25)), AND(YEAR($H25)=YEAR($I25), MONTH($H25)=MONTH($I25), DAY($H25&gt;=$I25))), $H25&lt;&gt;"", $I25&lt;&gt;"")</formula>
    </cfRule>
  </conditionalFormatting>
  <conditionalFormatting sqref="H26">
    <cfRule type="expression" dxfId="87" priority="451">
      <formula>AND(OR(YEAR($H26)&gt;YEAR($I26), AND(YEAR($H26)=YEAR($I26), MONTH($H26)&gt;MONTH($I26)), AND(YEAR($H26)=YEAR($I26), MONTH($H26)=MONTH($I26), DAY($H26&gt;=$I26))), $H26&lt;&gt;"", $I26&lt;&gt;"")</formula>
    </cfRule>
  </conditionalFormatting>
  <conditionalFormatting sqref="H27">
    <cfRule type="expression" dxfId="86" priority="450">
      <formula>AND(OR(YEAR($H27)&gt;YEAR($I27), AND(YEAR($H27)=YEAR($I27), MONTH($H27)&gt;MONTH($I27)), AND(YEAR($H27)=YEAR($I27), MONTH($H27)=MONTH($I27), DAY($H27&gt;=$I27))), $H27&lt;&gt;"", $I27&lt;&gt;"")</formula>
    </cfRule>
  </conditionalFormatting>
  <conditionalFormatting sqref="H28">
    <cfRule type="expression" dxfId="85" priority="449">
      <formula>AND(OR(YEAR($H28)&gt;YEAR($I28), AND(YEAR($H28)=YEAR($I28), MONTH($H28)&gt;MONTH($I28)), AND(YEAR($H28)=YEAR($I28), MONTH($H28)=MONTH($I28), DAY($H28&gt;=$I28))), $H28&lt;&gt;"", $I28&lt;&gt;"")</formula>
    </cfRule>
  </conditionalFormatting>
  <conditionalFormatting sqref="H29:H32">
    <cfRule type="expression" dxfId="84" priority="448">
      <formula>AND(OR(YEAR($H29)&gt;YEAR($I29), AND(YEAR($H29)=YEAR($I29), MONTH($H29)&gt;MONTH($I29)), AND(YEAR($H29)=YEAR($I29), MONTH($H29)=MONTH($I29), DAY($H29&gt;=$I29))), $H29&lt;&gt;"", $I29&lt;&gt;"")</formula>
    </cfRule>
  </conditionalFormatting>
  <conditionalFormatting sqref="I29:I32">
    <cfRule type="expression" dxfId="83" priority="447">
      <formula>AND(OR(YEAR($H29)&gt;YEAR($I29), AND(YEAR($H29)=YEAR($I29), MONTH($H29)&gt;MONTH($I29)), AND(YEAR($H29)=YEAR($I29), MONTH($H29)=MONTH($I29), DAY($H29&gt;=$I29))), $H29&lt;&gt;"", $I29&lt;&gt;"")</formula>
    </cfRule>
  </conditionalFormatting>
  <conditionalFormatting sqref="J29:J32">
    <cfRule type="expression" dxfId="82" priority="446">
      <formula>AND(OR(YEAR($H29)&gt;YEAR($I29), AND(YEAR($H29)=YEAR($I29), MONTH($H29)&gt;MONTH($I29)), AND(YEAR($H29)=YEAR($I29), MONTH($H29)=MONTH($I29), DAY($H29&gt;=$I29))), $H29&lt;&gt;"", $I29&lt;&gt;"")</formula>
    </cfRule>
  </conditionalFormatting>
  <conditionalFormatting sqref="H33:H38">
    <cfRule type="expression" dxfId="81" priority="445">
      <formula>AND(OR(YEAR($H33)&gt;YEAR($I33), AND(YEAR($H33)=YEAR($I33), MONTH($H33)&gt;MONTH($I33)), AND(YEAR($H33)=YEAR($I33), MONTH($H33)=MONTH($I33), DAY($H33&gt;=$I33))), $H33&lt;&gt;"", $I33&lt;&gt;"")</formula>
    </cfRule>
  </conditionalFormatting>
  <conditionalFormatting sqref="I33:I38">
    <cfRule type="expression" dxfId="80" priority="444">
      <formula>AND(OR(YEAR($H33)&gt;YEAR($I33), AND(YEAR($H33)=YEAR($I33), MONTH($H33)&gt;MONTH($I33)), AND(YEAR($H33)=YEAR($I33), MONTH($H33)=MONTH($I33), DAY($H33&gt;=$I33))), $H33&lt;&gt;"", $I33&lt;&gt;"")</formula>
    </cfRule>
  </conditionalFormatting>
  <conditionalFormatting sqref="J33:J38">
    <cfRule type="expression" dxfId="79" priority="443">
      <formula>AND(OR(YEAR($H33)&gt;YEAR($I33), AND(YEAR($H33)=YEAR($I33), MONTH($H33)&gt;MONTH($I33)), AND(YEAR($H33)=YEAR($I33), MONTH($H33)=MONTH($I33), DAY($H33&gt;=$I33))), $H33&lt;&gt;"", $I33&lt;&gt;"")</formula>
    </cfRule>
  </conditionalFormatting>
  <conditionalFormatting sqref="H39">
    <cfRule type="expression" dxfId="78" priority="442">
      <formula>AND(OR(YEAR($H39)&gt;YEAR($I39), AND(YEAR($H39)=YEAR($I39), MONTH($H39)&gt;MONTH($I39)), AND(YEAR($H39)=YEAR($I39), MONTH($H39)=MONTH($I39), DAY($H39&gt;=$I39))), $H39&lt;&gt;"", $I39&lt;&gt;"")</formula>
    </cfRule>
  </conditionalFormatting>
  <conditionalFormatting sqref="I39">
    <cfRule type="expression" dxfId="77" priority="441">
      <formula>AND(OR(YEAR($H39)&gt;YEAR($I39), AND(YEAR($H39)=YEAR($I39), MONTH($H39)&gt;MONTH($I39)), AND(YEAR($H39)=YEAR($I39), MONTH($H39)=MONTH($I39), DAY($H39&gt;=$I39))), $H39&lt;&gt;"", $I39&lt;&gt;"")</formula>
    </cfRule>
  </conditionalFormatting>
  <conditionalFormatting sqref="J39">
    <cfRule type="expression" dxfId="76" priority="440">
      <formula>AND(OR(YEAR($H39)&gt;YEAR($I39), AND(YEAR($H39)=YEAR($I39), MONTH($H39)&gt;MONTH($I39)), AND(YEAR($H39)=YEAR($I39), MONTH($H39)=MONTH($I39), DAY($H39&gt;=$I39))), $H39&lt;&gt;"", $I39&lt;&gt;"")</formula>
    </cfRule>
  </conditionalFormatting>
  <conditionalFormatting sqref="H40">
    <cfRule type="expression" dxfId="75" priority="439">
      <formula>AND(OR(YEAR($H40)&gt;YEAR($I40), AND(YEAR($H40)=YEAR($I40), MONTH($H40)&gt;MONTH($I40)), AND(YEAR($H40)=YEAR($I40), MONTH($H40)=MONTH($I40), DAY($H40&gt;=$I40))), $H40&lt;&gt;"", $I40&lt;&gt;"")</formula>
    </cfRule>
  </conditionalFormatting>
  <conditionalFormatting sqref="I40">
    <cfRule type="expression" dxfId="74" priority="438">
      <formula>AND(OR(YEAR($H40)&gt;YEAR($I40), AND(YEAR($H40)=YEAR($I40), MONTH($H40)&gt;MONTH($I40)), AND(YEAR($H40)=YEAR($I40), MONTH($H40)=MONTH($I40), DAY($H40&gt;=$I40))), $H40&lt;&gt;"", $I40&lt;&gt;"")</formula>
    </cfRule>
  </conditionalFormatting>
  <conditionalFormatting sqref="J40">
    <cfRule type="expression" dxfId="73" priority="437">
      <formula>AND(OR(YEAR($H40)&gt;YEAR($I40), AND(YEAR($H40)=YEAR($I40), MONTH($H40)&gt;MONTH($I40)), AND(YEAR($H40)=YEAR($I40), MONTH($H40)=MONTH($I40), DAY($H40&gt;=$I40))), $H40&lt;&gt;"", $I40&lt;&gt;"")</formula>
    </cfRule>
  </conditionalFormatting>
  <conditionalFormatting sqref="H41:H48">
    <cfRule type="expression" dxfId="72" priority="436">
      <formula>AND(OR(YEAR($H41)&gt;YEAR($I41), AND(YEAR($H41)=YEAR($I41), MONTH($H41)&gt;MONTH($I41)), AND(YEAR($H41)=YEAR($I41), MONTH($H41)=MONTH($I41), DAY($H41&gt;=$I41))), $H41&lt;&gt;"", $I41&lt;&gt;"")</formula>
    </cfRule>
  </conditionalFormatting>
  <conditionalFormatting sqref="I41:I48">
    <cfRule type="expression" dxfId="71" priority="435">
      <formula>AND(OR(YEAR($H41)&gt;YEAR($I41), AND(YEAR($H41)=YEAR($I41), MONTH($H41)&gt;MONTH($I41)), AND(YEAR($H41)=YEAR($I41), MONTH($H41)=MONTH($I41), DAY($H41&gt;=$I41))), $H41&lt;&gt;"", $I41&lt;&gt;"")</formula>
    </cfRule>
  </conditionalFormatting>
  <conditionalFormatting sqref="J41:J48">
    <cfRule type="expression" dxfId="70" priority="434">
      <formula>AND(OR(YEAR($H41)&gt;YEAR($I41), AND(YEAR($H41)=YEAR($I41), MONTH($H41)&gt;MONTH($I41)), AND(YEAR($H41)=YEAR($I41), MONTH($H41)=MONTH($I41), DAY($H41&gt;=$I41))), $H41&lt;&gt;"", $I41&lt;&gt;"")</formula>
    </cfRule>
  </conditionalFormatting>
  <conditionalFormatting sqref="H49:H50">
    <cfRule type="expression" dxfId="69" priority="433">
      <formula>AND(OR(YEAR($H49)&gt;YEAR($I49), AND(YEAR($H49)=YEAR($I49), MONTH($H49)&gt;MONTH($I49)), AND(YEAR($H49)=YEAR($I49), MONTH($H49)=MONTH($I49), DAY($H49&gt;=$I49))), $H49&lt;&gt;"", $I49&lt;&gt;"")</formula>
    </cfRule>
  </conditionalFormatting>
  <conditionalFormatting sqref="I49:I50">
    <cfRule type="expression" dxfId="68" priority="432">
      <formula>AND(OR(YEAR($H49)&gt;YEAR($I49), AND(YEAR($H49)=YEAR($I49), MONTH($H49)&gt;MONTH($I49)), AND(YEAR($H49)=YEAR($I49), MONTH($H49)=MONTH($I49), DAY($H49&gt;=$I49))), $H49&lt;&gt;"", $I49&lt;&gt;"")</formula>
    </cfRule>
  </conditionalFormatting>
  <conditionalFormatting sqref="J49:J50">
    <cfRule type="expression" dxfId="67" priority="431">
      <formula>AND(OR(YEAR($H49)&gt;YEAR($I49), AND(YEAR($H49)=YEAR($I49), MONTH($H49)&gt;MONTH($I49)), AND(YEAR($H49)=YEAR($I49), MONTH($H49)=MONTH($I49), DAY($H49&gt;=$I49))), $H49&lt;&gt;"", $I49&lt;&gt;"")</formula>
    </cfRule>
  </conditionalFormatting>
  <conditionalFormatting sqref="H51:H52">
    <cfRule type="expression" dxfId="66" priority="430">
      <formula>AND(OR(YEAR($H51)&gt;YEAR($I51), AND(YEAR($H51)=YEAR($I51), MONTH($H51)&gt;MONTH($I51)), AND(YEAR($H51)=YEAR($I51), MONTH($H51)=MONTH($I51), DAY($H51&gt;=$I51))), $H51&lt;&gt;"", $I51&lt;&gt;"")</formula>
    </cfRule>
  </conditionalFormatting>
  <conditionalFormatting sqref="I51:I52">
    <cfRule type="expression" dxfId="65" priority="429">
      <formula>AND(OR(YEAR($H51)&gt;YEAR($I51), AND(YEAR($H51)=YEAR($I51), MONTH($H51)&gt;MONTH($I51)), AND(YEAR($H51)=YEAR($I51), MONTH($H51)=MONTH($I51), DAY($H51&gt;=$I51))), $H51&lt;&gt;"", $I51&lt;&gt;"")</formula>
    </cfRule>
  </conditionalFormatting>
  <conditionalFormatting sqref="J51:J52">
    <cfRule type="expression" dxfId="64" priority="428">
      <formula>AND(OR(YEAR($H51)&gt;YEAR($I51), AND(YEAR($H51)=YEAR($I51), MONTH($H51)&gt;MONTH($I51)), AND(YEAR($H51)=YEAR($I51), MONTH($H51)=MONTH($I51), DAY($H51&gt;=$I51))), $H51&lt;&gt;"", $I51&lt;&gt;"")</formula>
    </cfRule>
  </conditionalFormatting>
  <conditionalFormatting sqref="H53:H54">
    <cfRule type="expression" dxfId="63" priority="427">
      <formula>AND(OR(YEAR($H53)&gt;YEAR($I53), AND(YEAR($H53)=YEAR($I53), MONTH($H53)&gt;MONTH($I53)), AND(YEAR($H53)=YEAR($I53), MONTH($H53)=MONTH($I53), DAY($H53&gt;=$I53))), $H53&lt;&gt;"", $I53&lt;&gt;"")</formula>
    </cfRule>
  </conditionalFormatting>
  <conditionalFormatting sqref="I53:I54">
    <cfRule type="expression" dxfId="62" priority="426">
      <formula>AND(OR(YEAR($H53)&gt;YEAR($I53), AND(YEAR($H53)=YEAR($I53), MONTH($H53)&gt;MONTH($I53)), AND(YEAR($H53)=YEAR($I53), MONTH($H53)=MONTH($I53), DAY($H53&gt;=$I53))), $H53&lt;&gt;"", $I53&lt;&gt;"")</formula>
    </cfRule>
  </conditionalFormatting>
  <conditionalFormatting sqref="J53:J56">
    <cfRule type="expression" dxfId="61" priority="425">
      <formula>AND(OR(YEAR($H53)&gt;YEAR($I53), AND(YEAR($H53)=YEAR($I53), MONTH($H53)&gt;MONTH($I53)), AND(YEAR($H53)=YEAR($I53), MONTH($H53)=MONTH($I53), DAY($H53&gt;=$I53))), $H53&lt;&gt;"", $I53&lt;&gt;"")</formula>
    </cfRule>
  </conditionalFormatting>
  <conditionalFormatting sqref="H55:H56">
    <cfRule type="expression" dxfId="60" priority="424">
      <formula>AND(OR(YEAR($H55)&gt;YEAR($I55), AND(YEAR($H55)=YEAR($I55), MONTH($H55)&gt;MONTH($I55)), AND(YEAR($H55)=YEAR($I55), MONTH($H55)=MONTH($I55), DAY($H55&gt;=$I55))), $H55&lt;&gt;"", $I55&lt;&gt;"")</formula>
    </cfRule>
  </conditionalFormatting>
  <conditionalFormatting sqref="I55:I56">
    <cfRule type="expression" dxfId="59" priority="423">
      <formula>AND(OR(YEAR($H55)&gt;YEAR($I55), AND(YEAR($H55)=YEAR($I55), MONTH($H55)&gt;MONTH($I55)), AND(YEAR($H55)=YEAR($I55), MONTH($H55)=MONTH($I55), DAY($H55&gt;=$I55))), $H55&lt;&gt;"", $I55&lt;&gt;"")</formula>
    </cfRule>
  </conditionalFormatting>
  <conditionalFormatting sqref="J57">
    <cfRule type="expression" dxfId="58" priority="422">
      <formula>AND(OR(YEAR($H57)&gt;YEAR($I57), AND(YEAR($H57)=YEAR($I57), MONTH($H57)&gt;MONTH($I57)), AND(YEAR($H57)=YEAR($I57), MONTH($H57)=MONTH($I57), DAY($H57&gt;=$I57))), $H57&lt;&gt;"", $I57&lt;&gt;"")</formula>
    </cfRule>
  </conditionalFormatting>
  <conditionalFormatting sqref="H58:H59">
    <cfRule type="expression" dxfId="57" priority="421">
      <formula>AND(OR(YEAR($H58)&gt;YEAR($I58), AND(YEAR($H58)=YEAR($I58), MONTH($H58)&gt;MONTH($I58)), AND(YEAR($H58)=YEAR($I58), MONTH($H58)=MONTH($I58), DAY($H58&gt;=$I58))), $H58&lt;&gt;"", $I58&lt;&gt;"")</formula>
    </cfRule>
  </conditionalFormatting>
  <conditionalFormatting sqref="I58:I59">
    <cfRule type="expression" dxfId="56" priority="420">
      <formula>AND(OR(YEAR($H58)&gt;YEAR($I58), AND(YEAR($H58)=YEAR($I58), MONTH($H58)&gt;MONTH($I58)), AND(YEAR($H58)=YEAR($I58), MONTH($H58)=MONTH($I58), DAY($H58&gt;=$I58))), $H58&lt;&gt;"", $I58&lt;&gt;"")</formula>
    </cfRule>
  </conditionalFormatting>
  <conditionalFormatting sqref="J58:J59">
    <cfRule type="expression" dxfId="55" priority="419">
      <formula>AND(OR(YEAR($H58)&gt;YEAR($I58), AND(YEAR($H58)=YEAR($I58), MONTH($H58)&gt;MONTH($I58)), AND(YEAR($H58)=YEAR($I58), MONTH($H58)=MONTH($I58), DAY($H58&gt;=$I58))), $H58&lt;&gt;"", $I58&lt;&gt;"")</formula>
    </cfRule>
  </conditionalFormatting>
  <conditionalFormatting sqref="H72">
    <cfRule type="expression" dxfId="54" priority="418">
      <formula>AND(OR(YEAR($H72)&gt;YEAR($I72), AND(YEAR($H72)=YEAR($I72), MONTH($H72)&gt;MONTH($I72)), AND(YEAR($H72)=YEAR($I72), MONTH($H72)=MONTH($I72), DAY($H72&gt;=$I72))), $H72&lt;&gt;"", $I72&lt;&gt;"")</formula>
    </cfRule>
  </conditionalFormatting>
  <conditionalFormatting sqref="I69">
    <cfRule type="expression" dxfId="53" priority="417">
      <formula>AND(OR(YEAR($H69)&gt;YEAR($I69), AND(YEAR($H69)=YEAR($I69), MONTH($H69)&gt;MONTH($I69)), AND(YEAR($H69)=YEAR($I69), MONTH($H69)=MONTH($I69), DAY($H69&gt;=$I69))), $H69&lt;&gt;"", $I69&lt;&gt;"")</formula>
    </cfRule>
  </conditionalFormatting>
  <conditionalFormatting sqref="J60:J83">
    <cfRule type="expression" dxfId="52" priority="416">
      <formula>AND(OR(YEAR($H60)&gt;YEAR($I60), AND(YEAR($H60)=YEAR($I60), MONTH($H60)&gt;MONTH($I60)), AND(YEAR($H60)=YEAR($I60), MONTH($H60)=MONTH($I60), DAY($H60&gt;=$I60))), $H60&lt;&gt;"", $I60&lt;&gt;"")</formula>
    </cfRule>
  </conditionalFormatting>
  <conditionalFormatting sqref="H70">
    <cfRule type="expression" dxfId="51" priority="408">
      <formula>AND(OR(YEAR($H70)&gt;YEAR($I70), AND(YEAR($H70)=YEAR($I70), MONTH($H70)&gt;MONTH($I70)), AND(YEAR($H70)=YEAR($I70), MONTH($H70)=MONTH($I70), DAY($H70&gt;=$I70))), $H70&lt;&gt;"", $I70&lt;&gt;"")</formula>
    </cfRule>
  </conditionalFormatting>
  <conditionalFormatting sqref="I70">
    <cfRule type="expression" dxfId="50" priority="407">
      <formula>AND(OR(YEAR($H70)&gt;YEAR($I70), AND(YEAR($H70)=YEAR($I70), MONTH($H70)&gt;MONTH($I70)), AND(YEAR($H70)=YEAR($I70), MONTH($H70)=MONTH($I70), DAY($H70&gt;=$I70))), $H70&lt;&gt;"", $I70&lt;&gt;"")</formula>
    </cfRule>
  </conditionalFormatting>
  <conditionalFormatting sqref="H71">
    <cfRule type="expression" dxfId="49" priority="406">
      <formula>AND(OR(YEAR($H71)&gt;YEAR($I71), AND(YEAR($H71)=YEAR($I71), MONTH($H71)&gt;MONTH($I71)), AND(YEAR($H71)=YEAR($I71), MONTH($H71)=MONTH($I71), DAY($H71&gt;=$I71))), $H71&lt;&gt;"", $I71&lt;&gt;"")</formula>
    </cfRule>
  </conditionalFormatting>
  <conditionalFormatting sqref="I71">
    <cfRule type="expression" dxfId="48" priority="405">
      <formula>AND(OR(YEAR($H71)&gt;YEAR($I71), AND(YEAR($H71)=YEAR($I71), MONTH($H71)&gt;MONTH($I71)), AND(YEAR($H71)=YEAR($I71), MONTH($H71)=MONTH($I71), DAY($H71&gt;=$I71))), $H71&lt;&gt;"", $I71&lt;&gt;"")</formula>
    </cfRule>
  </conditionalFormatting>
  <conditionalFormatting sqref="I77:I80">
    <cfRule type="expression" dxfId="47" priority="404">
      <formula>AND(OR(YEAR($H77)&gt;YEAR($I77), AND(YEAR($H77)=YEAR($I77), MONTH($H77)&gt;MONTH($I77)), AND(YEAR($H77)=YEAR($I77), MONTH($H77)=MONTH($I77), DAY($H77&gt;=$I77))), $H77&lt;&gt;"", $I77&lt;&gt;"")</formula>
    </cfRule>
  </conditionalFormatting>
  <conditionalFormatting sqref="H73">
    <cfRule type="expression" dxfId="46" priority="403">
      <formula>AND(OR(YEAR($H73)&gt;YEAR($I73), AND(YEAR($H73)=YEAR($I73), MONTH($H73)&gt;MONTH($I73)), AND(YEAR($H73)=YEAR($I73), MONTH($H73)=MONTH($I73), DAY($H73&gt;=$I73))), $H73&lt;&gt;"", $I73&lt;&gt;"")</formula>
    </cfRule>
  </conditionalFormatting>
  <conditionalFormatting sqref="I72">
    <cfRule type="expression" dxfId="45" priority="402">
      <formula>AND(OR(YEAR($H72)&gt;YEAR($I72), AND(YEAR($H72)=YEAR($I72), MONTH($H72)&gt;MONTH($I72)), AND(YEAR($H72)=YEAR($I72), MONTH($H72)=MONTH($I72), DAY($H72&gt;=$I72))), $H72&lt;&gt;"", $I72&lt;&gt;"")</formula>
    </cfRule>
  </conditionalFormatting>
  <conditionalFormatting sqref="I73">
    <cfRule type="expression" dxfId="44" priority="401">
      <formula>AND(OR(YEAR($H73)&gt;YEAR($I73), AND(YEAR($H73)=YEAR($I73), MONTH($H73)&gt;MONTH($I73)), AND(YEAR($H73)=YEAR($I73), MONTH($H73)=MONTH($I73), DAY($H73&gt;=$I73))), $H73&lt;&gt;"", $I73&lt;&gt;"")</formula>
    </cfRule>
  </conditionalFormatting>
  <conditionalFormatting sqref="H74">
    <cfRule type="expression" dxfId="43" priority="400">
      <formula>AND(OR(YEAR($H74)&gt;YEAR($I74), AND(YEAR($H74)=YEAR($I74), MONTH($H74)&gt;MONTH($I74)), AND(YEAR($H74)=YEAR($I74), MONTH($H74)=MONTH($I74), DAY($H74&gt;=$I74))), $H74&lt;&gt;"", $I74&lt;&gt;"")</formula>
    </cfRule>
  </conditionalFormatting>
  <conditionalFormatting sqref="H75">
    <cfRule type="expression" dxfId="42" priority="399">
      <formula>AND(OR(YEAR($H75)&gt;YEAR($I75), AND(YEAR($H75)=YEAR($I75), MONTH($H75)&gt;MONTH($I75)), AND(YEAR($H75)=YEAR($I75), MONTH($H75)=MONTH($I75), DAY($H75&gt;=$I75))), $H75&lt;&gt;"", $I75&lt;&gt;"")</formula>
    </cfRule>
  </conditionalFormatting>
  <conditionalFormatting sqref="I74">
    <cfRule type="expression" dxfId="41" priority="398">
      <formula>AND(OR(YEAR($H74)&gt;YEAR($I74), AND(YEAR($H74)=YEAR($I74), MONTH($H74)&gt;MONTH($I74)), AND(YEAR($H74)=YEAR($I74), MONTH($H74)=MONTH($I74), DAY($H74&gt;=$I74))), $H74&lt;&gt;"", $I74&lt;&gt;"")</formula>
    </cfRule>
  </conditionalFormatting>
  <conditionalFormatting sqref="I75">
    <cfRule type="expression" dxfId="40" priority="397">
      <formula>AND(OR(YEAR($H75)&gt;YEAR($I75), AND(YEAR($H75)=YEAR($I75), MONTH($H75)&gt;MONTH($I75)), AND(YEAR($H75)=YEAR($I75), MONTH($H75)=MONTH($I75), DAY($H75&gt;=$I75))), $H75&lt;&gt;"", $I75&lt;&gt;"")</formula>
    </cfRule>
  </conditionalFormatting>
  <conditionalFormatting sqref="H76">
    <cfRule type="expression" dxfId="39" priority="396">
      <formula>AND(OR(YEAR($H76)&gt;YEAR($I76), AND(YEAR($H76)=YEAR($I76), MONTH($H76)&gt;MONTH($I76)), AND(YEAR($H76)=YEAR($I76), MONTH($H76)=MONTH($I76), DAY($H76&gt;=$I76))), $H76&lt;&gt;"", $I76&lt;&gt;"")</formula>
    </cfRule>
  </conditionalFormatting>
  <conditionalFormatting sqref="I76">
    <cfRule type="expression" dxfId="38" priority="395">
      <formula>AND(OR(YEAR($H76)&gt;YEAR($I76), AND(YEAR($H76)=YEAR($I76), MONTH($H76)&gt;MONTH($I76)), AND(YEAR($H76)=YEAR($I76), MONTH($H76)=MONTH($I76), DAY($H76&gt;=$I76))), $H76&lt;&gt;"", $I76&lt;&gt;"")</formula>
    </cfRule>
  </conditionalFormatting>
  <conditionalFormatting sqref="H66">
    <cfRule type="expression" dxfId="37" priority="394">
      <formula>AND(OR(YEAR($H66)&gt;YEAR($I66), AND(YEAR($H66)=YEAR($I66), MONTH($H66)&gt;MONTH($I66)), AND(YEAR($H66)=YEAR($I66), MONTH($H66)=MONTH($I66), DAY($H66&gt;=$I66))), $H66&lt;&gt;"", $I66&lt;&gt;"")</formula>
    </cfRule>
  </conditionalFormatting>
  <conditionalFormatting sqref="I66">
    <cfRule type="expression" dxfId="36" priority="393">
      <formula>AND(OR(YEAR($H66)&gt;YEAR($I66), AND(YEAR($H66)=YEAR($I66), MONTH($H66)&gt;MONTH($I66)), AND(YEAR($H66)=YEAR($I66), MONTH($H66)=MONTH($I66), DAY($H66&gt;=$I66))), $H66&lt;&gt;"", $I66&lt;&gt;"")</formula>
    </cfRule>
  </conditionalFormatting>
  <conditionalFormatting sqref="H67">
    <cfRule type="expression" dxfId="35" priority="392">
      <formula>AND(OR(YEAR($H67)&gt;YEAR($I67), AND(YEAR($H67)=YEAR($I67), MONTH($H67)&gt;MONTH($I67)), AND(YEAR($H67)=YEAR($I67), MONTH($H67)=MONTH($I67), DAY($H67&gt;=$I67))), $H67&lt;&gt;"", $I67&lt;&gt;"")</formula>
    </cfRule>
  </conditionalFormatting>
  <conditionalFormatting sqref="I67">
    <cfRule type="expression" dxfId="34" priority="391">
      <formula>AND(OR(YEAR($H67)&gt;YEAR($I67), AND(YEAR($H67)=YEAR($I67), MONTH($H67)&gt;MONTH($I67)), AND(YEAR($H67)=YEAR($I67), MONTH($H67)=MONTH($I67), DAY($H67&gt;=$I67))), $H67&lt;&gt;"", $I67&lt;&gt;"")</formula>
    </cfRule>
  </conditionalFormatting>
  <conditionalFormatting sqref="H68">
    <cfRule type="expression" dxfId="33" priority="390">
      <formula>AND(OR(YEAR($H68)&gt;YEAR($I68), AND(YEAR($H68)=YEAR($I68), MONTH($H68)&gt;MONTH($I68)), AND(YEAR($H68)=YEAR($I68), MONTH($H68)=MONTH($I68), DAY($H68&gt;=$I68))), $H68&lt;&gt;"", $I68&lt;&gt;"")</formula>
    </cfRule>
  </conditionalFormatting>
  <conditionalFormatting sqref="I68">
    <cfRule type="expression" dxfId="32" priority="389">
      <formula>AND(OR(YEAR($H68)&gt;YEAR($I68), AND(YEAR($H68)=YEAR($I68), MONTH($H68)&gt;MONTH($I68)), AND(YEAR($H68)=YEAR($I68), MONTH($H68)=MONTH($I68), DAY($H68&gt;=$I68))), $H68&lt;&gt;"", $I68&lt;&gt;"")</formula>
    </cfRule>
  </conditionalFormatting>
  <conditionalFormatting sqref="H81:H82">
    <cfRule type="expression" dxfId="31" priority="388">
      <formula>AND(OR(YEAR($H81)&gt;YEAR($I81), AND(YEAR($H81)=YEAR($I81), MONTH($H81)&gt;MONTH($I81)), AND(YEAR($H81)=YEAR($I81), MONTH($H81)=MONTH($I81), DAY($H81&gt;=$I81))), $H81&lt;&gt;"", $I81&lt;&gt;"")</formula>
    </cfRule>
  </conditionalFormatting>
  <conditionalFormatting sqref="I81:I82">
    <cfRule type="expression" dxfId="30" priority="387">
      <formula>AND(OR(YEAR($H81)&gt;YEAR($I81), AND(YEAR($H81)=YEAR($I81), MONTH($H81)&gt;MONTH($I81)), AND(YEAR($H81)=YEAR($I81), MONTH($H81)=MONTH($I81), DAY($H81&gt;=$I81))), $H81&lt;&gt;"", $I81&lt;&gt;"")</formula>
    </cfRule>
  </conditionalFormatting>
  <conditionalFormatting sqref="H83">
    <cfRule type="expression" dxfId="29" priority="386">
      <formula>AND(OR(YEAR($H83)&gt;YEAR($I83), AND(YEAR($H83)=YEAR($I83), MONTH($H83)&gt;MONTH($I83)), AND(YEAR($H83)=YEAR($I83), MONTH($H83)=MONTH($I83), DAY($H83&gt;=$I83))), $H83&lt;&gt;"", $I83&lt;&gt;"")</formula>
    </cfRule>
  </conditionalFormatting>
  <conditionalFormatting sqref="I83">
    <cfRule type="expression" dxfId="28" priority="385">
      <formula>AND(OR(YEAR($H83)&gt;YEAR($I83), AND(YEAR($H83)=YEAR($I83), MONTH($H83)&gt;MONTH($I83)), AND(YEAR($H83)=YEAR($I83), MONTH($H83)=MONTH($I83), DAY($H83&gt;=$I83))), $H83&lt;&gt;"", $I83&lt;&gt;"")</formula>
    </cfRule>
  </conditionalFormatting>
  <conditionalFormatting sqref="H84:H85">
    <cfRule type="expression" dxfId="27" priority="382">
      <formula>AND(OR(YEAR($H84)&gt;YEAR($I84), AND(YEAR($H84)=YEAR($I84), MONTH($H84)&gt;MONTH($I84)), AND(YEAR($H84)=YEAR($I84), MONTH($H84)=MONTH($I84), DAY($H84&gt;=$I84))), $H84&lt;&gt;"", $I84&lt;&gt;"")</formula>
    </cfRule>
  </conditionalFormatting>
  <conditionalFormatting sqref="I84:I85">
    <cfRule type="expression" dxfId="26" priority="383">
      <formula>AND(OR(YEAR($H84)&gt;YEAR($I84), AND(YEAR($H84)=YEAR($I84), MONTH($H84)&gt;MONTH($I84)), AND(YEAR($H84)=YEAR($I84), MONTH($H84)=MONTH($I84), DAY($H84&gt;=$I84))), $H84&lt;&gt;"", $I84&lt;&gt;"")</formula>
    </cfRule>
  </conditionalFormatting>
  <conditionalFormatting sqref="J84:J85">
    <cfRule type="expression" dxfId="25" priority="384">
      <formula>AND(OR(YEAR($H84)&gt;YEAR($I84), AND(YEAR($H84)=YEAR($I84), MONTH($H84)&gt;MONTH($I84)), AND(YEAR($H84)=YEAR($I84), MONTH($H84)=MONTH($I84), DAY($H84&gt;=$I84))), $H84&lt;&gt;"", $I84&lt;&gt;"")</formula>
    </cfRule>
  </conditionalFormatting>
  <conditionalFormatting sqref="H86:H88">
    <cfRule type="expression" dxfId="24" priority="381">
      <formula>AND(OR(YEAR($H86)&gt;YEAR($I86), AND(YEAR($H86)=YEAR($I86), MONTH($H86)&gt;MONTH($I86)), AND(YEAR($H86)=YEAR($I86), MONTH($H86)=MONTH($I86), DAY($H86&gt;=$I86))), $H86&lt;&gt;"", $I86&lt;&gt;"")</formula>
    </cfRule>
  </conditionalFormatting>
  <conditionalFormatting sqref="I86:I88">
    <cfRule type="expression" dxfId="23" priority="380">
      <formula>AND(OR(YEAR($H86)&gt;YEAR($I86), AND(YEAR($H86)=YEAR($I86), MONTH($H86)&gt;MONTH($I86)), AND(YEAR($H86)=YEAR($I86), MONTH($H86)=MONTH($I86), DAY($H86&gt;=$I86))), $H86&lt;&gt;"", $I86&lt;&gt;"")</formula>
    </cfRule>
  </conditionalFormatting>
  <conditionalFormatting sqref="J86:J88">
    <cfRule type="expression" dxfId="22" priority="379">
      <formula>AND(OR(YEAR($H86)&gt;YEAR($I86), AND(YEAR($H86)=YEAR($I86), MONTH($H86)&gt;MONTH($I86)), AND(YEAR($H86)=YEAR($I86), MONTH($H86)=MONTH($I86), DAY($H86&gt;=$I86))), $H86&lt;&gt;"", $I86&lt;&gt;"")</formula>
    </cfRule>
  </conditionalFormatting>
  <conditionalFormatting sqref="H89:H96">
    <cfRule type="expression" dxfId="21" priority="378">
      <formula>AND(OR(YEAR($H89)&gt;YEAR($I89), AND(YEAR($H89)=YEAR($I89), MONTH($H89)&gt;MONTH($I89)), AND(YEAR($H89)=YEAR($I89), MONTH($H89)=MONTH($I89), DAY($H89&gt;=$I89))), $H89&lt;&gt;"", $I89&lt;&gt;"")</formula>
    </cfRule>
  </conditionalFormatting>
  <conditionalFormatting sqref="I89:I96">
    <cfRule type="expression" dxfId="20" priority="377">
      <formula>AND(OR(YEAR($H89)&gt;YEAR($I89), AND(YEAR($H89)=YEAR($I89), MONTH($H89)&gt;MONTH($I89)), AND(YEAR($H89)=YEAR($I89), MONTH($H89)=MONTH($I89), DAY($H89&gt;=$I89))), $H89&lt;&gt;"", $I89&lt;&gt;"")</formula>
    </cfRule>
  </conditionalFormatting>
  <conditionalFormatting sqref="J89:J98">
    <cfRule type="expression" dxfId="19" priority="376">
      <formula>AND(OR(YEAR($H89)&gt;YEAR($I89), AND(YEAR($H89)=YEAR($I89), MONTH($H89)&gt;MONTH($I89)), AND(YEAR($H89)=YEAR($I89), MONTH($H89)=MONTH($I89), DAY($H89&gt;=$I89))), $H89&lt;&gt;"", $I89&lt;&gt;"")</formula>
    </cfRule>
  </conditionalFormatting>
  <conditionalFormatting sqref="H97">
    <cfRule type="expression" dxfId="18" priority="375">
      <formula>AND(OR(YEAR($H97)&gt;YEAR($I97), AND(YEAR($H97)=YEAR($I97), MONTH($H97)&gt;MONTH($I97)), AND(YEAR($H97)=YEAR($I97), MONTH($H97)=MONTH($I97), DAY($H97&gt;=$I97))), $H97&lt;&gt;"", $I97&lt;&gt;"")</formula>
    </cfRule>
  </conditionalFormatting>
  <conditionalFormatting sqref="I97">
    <cfRule type="expression" dxfId="17" priority="374">
      <formula>AND(OR(YEAR($H97)&gt;YEAR($I97), AND(YEAR($H97)=YEAR($I97), MONTH($H97)&gt;MONTH($I97)), AND(YEAR($H97)=YEAR($I97), MONTH($H97)=MONTH($I97), DAY($H97&gt;=$I97))), $H97&lt;&gt;"", $I97&lt;&gt;"")</formula>
    </cfRule>
  </conditionalFormatting>
  <conditionalFormatting sqref="H98">
    <cfRule type="expression" dxfId="16" priority="373">
      <formula>AND(OR(YEAR($H98)&gt;YEAR($I98), AND(YEAR($H98)=YEAR($I98), MONTH($H98)&gt;MONTH($I98)), AND(YEAR($H98)=YEAR($I98), MONTH($H98)=MONTH($I98), DAY($H98&gt;=$I98))), $H98&lt;&gt;"", $I98&lt;&gt;"")</formula>
    </cfRule>
  </conditionalFormatting>
  <conditionalFormatting sqref="I98">
    <cfRule type="expression" dxfId="15" priority="372">
      <formula>AND(OR(YEAR($H98)&gt;YEAR($I98), AND(YEAR($H98)=YEAR($I98), MONTH($H98)&gt;MONTH($I98)), AND(YEAR($H98)=YEAR($I98), MONTH($H98)=MONTH($I98), DAY($H98&gt;=$I98))), $H98&lt;&gt;"", $I98&lt;&gt;"")</formula>
    </cfRule>
  </conditionalFormatting>
  <conditionalFormatting sqref="H99:H102">
    <cfRule type="expression" dxfId="14" priority="371">
      <formula>AND(OR(YEAR($H99)&gt;YEAR($I99), AND(YEAR($H99)=YEAR($I99), MONTH($H99)&gt;MONTH($I99)), AND(YEAR($H99)=YEAR($I99), MONTH($H99)=MONTH($I99), DAY($H99&gt;=$I99))), $H99&lt;&gt;"", $I99&lt;&gt;"")</formula>
    </cfRule>
  </conditionalFormatting>
  <conditionalFormatting sqref="I99:I102">
    <cfRule type="expression" dxfId="13" priority="370">
      <formula>AND(OR(YEAR($H99)&gt;YEAR($I99), AND(YEAR($H99)=YEAR($I99), MONTH($H99)&gt;MONTH($I99)), AND(YEAR($H99)=YEAR($I99), MONTH($H99)=MONTH($I99), DAY($H99&gt;=$I99))), $H99&lt;&gt;"", $I99&lt;&gt;"")</formula>
    </cfRule>
  </conditionalFormatting>
  <conditionalFormatting sqref="J99:J102">
    <cfRule type="expression" dxfId="12" priority="369">
      <formula>AND(OR(YEAR($H99)&gt;YEAR($I99), AND(YEAR($H99)=YEAR($I99), MONTH($H99)&gt;MONTH($I99)), AND(YEAR($H99)=YEAR($I99), MONTH($H99)=MONTH($I99), DAY($H99&gt;=$I99))), $H99&lt;&gt;"", $I99&lt;&gt;"")</formula>
    </cfRule>
  </conditionalFormatting>
  <conditionalFormatting sqref="H103:H104">
    <cfRule type="expression" dxfId="11" priority="368">
      <formula>AND(OR(YEAR($H103)&gt;YEAR($I103), AND(YEAR($H103)=YEAR($I103), MONTH($H103)&gt;MONTH($I103)), AND(YEAR($H103)=YEAR($I103), MONTH($H103)=MONTH($I103), DAY($H103&gt;=$I103))), $H103&lt;&gt;"", $I103&lt;&gt;"")</formula>
    </cfRule>
  </conditionalFormatting>
  <conditionalFormatting sqref="I103:I104">
    <cfRule type="expression" dxfId="10" priority="367">
      <formula>AND(OR(YEAR($H103)&gt;YEAR($I103), AND(YEAR($H103)=YEAR($I103), MONTH($H103)&gt;MONTH($I103)), AND(YEAR($H103)=YEAR($I103), MONTH($H103)=MONTH($I103), DAY($H103&gt;=$I103))), $H103&lt;&gt;"", $I103&lt;&gt;"")</formula>
    </cfRule>
  </conditionalFormatting>
  <conditionalFormatting sqref="J103:J104">
    <cfRule type="expression" dxfId="9" priority="366">
      <formula>AND(OR(YEAR($H103)&gt;YEAR($I103), AND(YEAR($H103)=YEAR($I103), MONTH($H103)&gt;MONTH($I103)), AND(YEAR($H103)=YEAR($I103), MONTH($H103)=MONTH($I103), DAY($H103&gt;=$I103))), $H103&lt;&gt;"", $I103&lt;&gt;"")</formula>
    </cfRule>
  </conditionalFormatting>
  <conditionalFormatting sqref="H105">
    <cfRule type="expression" dxfId="8" priority="365">
      <formula>AND(OR(YEAR($H105)&gt;YEAR($I105), AND(YEAR($H105)=YEAR($I105), MONTH($H105)&gt;MONTH($I105)), AND(YEAR($H105)=YEAR($I105), MONTH($H105)=MONTH($I105), DAY($H105&gt;=$I105))), $H105&lt;&gt;"", $I105&lt;&gt;"")</formula>
    </cfRule>
  </conditionalFormatting>
  <conditionalFormatting sqref="I105">
    <cfRule type="expression" dxfId="7" priority="364">
      <formula>AND(OR(YEAR($H105)&gt;YEAR($I105), AND(YEAR($H105)=YEAR($I105), MONTH($H105)&gt;MONTH($I105)), AND(YEAR($H105)=YEAR($I105), MONTH($H105)=MONTH($I105), DAY($H105&gt;=$I105))), $H105&lt;&gt;"", $I105&lt;&gt;"")</formula>
    </cfRule>
  </conditionalFormatting>
  <conditionalFormatting sqref="J105">
    <cfRule type="expression" dxfId="6" priority="363">
      <formula>AND(OR(YEAR($H105)&gt;YEAR($I105), AND(YEAR($H105)=YEAR($I105), MONTH($H105)&gt;MONTH($I105)), AND(YEAR($H105)=YEAR($I105), MONTH($H105)=MONTH($I105), DAY($H105&gt;=$I105))), $H105&lt;&gt;"", $I105&lt;&gt;"")</formula>
    </cfRule>
  </conditionalFormatting>
  <conditionalFormatting sqref="H106:H109">
    <cfRule type="expression" dxfId="5" priority="362">
      <formula>AND(OR(YEAR($H106)&gt;YEAR($I106), AND(YEAR($H106)=YEAR($I106), MONTH($H106)&gt;MONTH($I106)), AND(YEAR($H106)=YEAR($I106), MONTH($H106)=MONTH($I106), DAY($H106&gt;=$I106))), $H106&lt;&gt;"", $I106&lt;&gt;"")</formula>
    </cfRule>
  </conditionalFormatting>
  <conditionalFormatting sqref="I106:I109">
    <cfRule type="expression" dxfId="4" priority="361">
      <formula>AND(OR(YEAR($H106)&gt;YEAR($I106), AND(YEAR($H106)=YEAR($I106), MONTH($H106)&gt;MONTH($I106)), AND(YEAR($H106)=YEAR($I106), MONTH($H106)=MONTH($I106), DAY($H106&gt;=$I106))), $H106&lt;&gt;"", $I106&lt;&gt;"")</formula>
    </cfRule>
  </conditionalFormatting>
  <conditionalFormatting sqref="J106:J109">
    <cfRule type="expression" dxfId="3" priority="360">
      <formula>AND(OR(YEAR($H106)&gt;YEAR($I106), AND(YEAR($H106)=YEAR($I106), MONTH($H106)&gt;MONTH($I106)), AND(YEAR($H106)=YEAR($I106), MONTH($H106)=MONTH($I106), DAY($H106&gt;=$I106))), $H106&lt;&gt;"", $I106&lt;&gt;"")</formula>
    </cfRule>
  </conditionalFormatting>
  <conditionalFormatting sqref="H110:H115">
    <cfRule type="expression" dxfId="2" priority="3">
      <formula>AND(OR(YEAR($H110)&gt;YEAR($I110), AND(YEAR($H110)=YEAR($I110), MONTH($H110)&gt;MONTH($I110)), AND(YEAR($H110)=YEAR($I110), MONTH($H110)=MONTH($I110), DAY($H110&gt;=$I110))), $H110&lt;&gt;"", $I110&lt;&gt;"")</formula>
    </cfRule>
  </conditionalFormatting>
  <conditionalFormatting sqref="I110:I115">
    <cfRule type="expression" dxfId="1" priority="2">
      <formula>AND(OR(YEAR($H110)&gt;YEAR($I110), AND(YEAR($H110)=YEAR($I110), MONTH($H110)&gt;MONTH($I110)), AND(YEAR($H110)=YEAR($I110), MONTH($H110)=MONTH($I110), DAY($H110&gt;=$I110))), $H110&lt;&gt;"", $I110&lt;&gt;"")</formula>
    </cfRule>
  </conditionalFormatting>
  <conditionalFormatting sqref="J110:J115">
    <cfRule type="expression" dxfId="0" priority="1">
      <formula>AND(OR(YEAR($H110)&gt;YEAR($I110), AND(YEAR($H110)=YEAR($I110), MONTH($H110)&gt;MONTH($I110)), AND(YEAR($H110)=YEAR($I110), MONTH($H110)=MONTH($I110), DAY($H110&gt;=$I110))), $H110&lt;&gt;"", $I110&lt;&gt;"")</formula>
    </cfRule>
  </conditionalFormatting>
  <dataValidations count="10">
    <dataValidation type="list" showInputMessage="1" showErrorMessage="1" errorTitle="Incorrect Tender Times" error="This option is not allowed in this tender round._x000a__x000a_Please review the drop down options." promptTitle="Times for tender" prompt="Input the EFA blocks you'd like to tender in for" sqref="M84:M85 P84:P85 S84:S85">
      <formula1>EFA</formula1>
      <formula2>0</formula2>
    </dataValidation>
    <dataValidation allowBlank="1" showInputMessage="1" errorTitle="Incorrect Tender Period" error="This tender period is not available in this tender round" sqref="J84:J85">
      <formula1>0</formula1>
      <formula2>0</formula2>
    </dataValidation>
    <dataValidation allowBlank="1" showInputMessage="1" showErrorMessage="1" errorTitle="Incorrect MW Volume" error="Please only submit whole MW volumes into this field." sqref="AC84:AC85 AE84:AF85 AH84:AH85">
      <formula1>0</formula1>
      <formula2>0</formula2>
    </dataValidation>
    <dataValidation type="list" showInputMessage="1" showErrorMessage="1" errorTitle="Incorrect Tender Times" error="This option is not allowed in this tender round._x000a__x000a_Please review the drop down options." promptTitle="Times for tender" prompt="Input the EFA blocks you'd like to tender in for" sqref="S7:S83 M7:M83 P7:P83 S86:S115 M86:M115 P86:P115">
      <formula1>EFA</formula1>
    </dataValidation>
    <dataValidation allowBlank="1" showInputMessage="1" errorTitle="Incorrect Tender Period" error="This tender period is not available in this tender round" sqref="J7:J83 J86:J115"/>
    <dataValidation type="whole" allowBlank="1" showInputMessage="1" showErrorMessage="1" errorTitle="Incorrect MW Volume" error="Please only submit whole MW volumes into this field." sqref="AN7:AO82 Y7:AB115 AD7:AD82 AG7:AG82 AI7:AI82 AD84:AD115 AG84:AG115 AI84:AI115 AN84:AO115">
      <formula1>0</formula1>
      <formula2>1000</formula2>
    </dataValidation>
    <dataValidation type="textLength" allowBlank="1" showInputMessage="1" showErrorMessage="1" errorTitle="Incorrect Input" error="Please only enter &quot;Yes&quot; if you are adding volume._x000a__x000a_If this is not applicable, leave blank." sqref="AJ7:AJ82 AJ84:AJ115">
      <formula1>1</formula1>
      <formula2>3</formula2>
    </dataValidation>
    <dataValidation type="textLength" allowBlank="1" showInputMessage="1" showErrorMessage="1" errorTitle="Incorrect Input" error="Please use letters to determine which bids are part of the all-or-nothing tender._x000a__x000a_E.g. A, A, A or B, B, B" sqref="AL7:AL82 AL84:AL115">
      <formula1>1</formula1>
      <formula2>1</formula2>
    </dataValidation>
    <dataValidation type="textLength" allowBlank="1" showInputMessage="1" showErrorMessage="1" errorTitle="Incorrect Input" error="Please only enter &quot;Yes&quot; or &quot;No&quot; if deemed applicable." sqref="X7:X115">
      <formula1>1</formula1>
      <formula2>3</formula2>
    </dataValidation>
    <dataValidation allowBlank="1" showInputMessage="1" showErrorMessage="1" errorTitle="Incorrect MW Volume" error="Please only submit whole MW volumes into this field." sqref="AC7:AC82 AE7:AF82 AH7:AH82 AC86:AC115 AE86:AF115 AH86:AH115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0">
        <x14:dataValidation type="list" allowBlank="1" showInputMessage="1" showErrorMessage="1">
          <x14:formula1>
            <xm:f>'[20. EDF.xlsm]Drop down boxes'!#REF!</xm:f>
          </x14:formula1>
          <xm:sqref>F110:F115</xm:sqref>
        </x14:dataValidation>
        <x14:dataValidation type="list" allowBlank="1" showInputMessage="1" showErrorMessage="1">
          <x14:formula1>
            <xm:f>IF($F110="TO connection",'[20. EDF.xlsm]Drop down boxes'!#REF!,IF($F110="DNO connection",'[20. EDF.xlsm]Drop down boxes'!#REF!,""))</xm:f>
          </x14:formula1>
          <xm:sqref>G110:G115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'[20. EDF.xlsm]Drop down boxes'!#REF!</xm:f>
          </x14:formula1>
          <xm:sqref>H110:I115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IF(AND(DAY($H110)=DAY(EOMONTH($H110,0)),WEEKDAY($H110,2)&lt;6),'[20. EDF.xlsm]Drop down boxes'!#REF!,EFA)</xm:f>
          </x14:formula1>
          <xm:sqref>L110:L115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IF(AND(DAY($H110)=DAY(EOMONTH($H110,0)),WEEKDAY($H110,2)=6),'[20. EDF.xlsm]Drop down boxes'!#REF!,EFA)</xm:f>
          </x14:formula1>
          <xm:sqref>O110:O115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IF(AND(DAY($H110)=DAY(EOMONTH($H110,0)),WEEKDAY($H110,2)=7),'[20. EDF.xlsm]Drop down boxes'!#REF!,EFA)</xm:f>
          </x14:formula1>
          <xm:sqref>R110:R115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2\[19. Statera.xlsm]Drop down boxes'!#REF!</xm:f>
          </x14:formula1>
          <xm:sqref>F106:F109</xm:sqref>
        </x14:dataValidation>
        <x14:dataValidation type="list" allowBlank="1" showInputMessage="1" showErrorMessage="1">
          <x14:formula1>
            <xm:f>IF($F106="TO connection",'S:\OandT\EBandET\Contracts\Services &amp; Projects\Firm Frequency Response Service\-Tender Round 116\Automotion folder 2\[19. Statera.xlsm]Drop down boxes'!#REF!,IF($F106="DNO connection",'S:\OandT\EBandET\Contracts\Services &amp; Projects\Firm Frequency Response Service\-Tender Round 116\Automotion folder 2\[19. Statera.xlsm]Drop down boxes'!#REF!,""))</xm:f>
          </x14:formula1>
          <xm:sqref>G106:G109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2\[19. Statera.xlsm]Drop down boxes'!#REF!</xm:f>
          </x14:formula1>
          <xm:sqref>H106:I109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IF(AND(DAY($H106)=DAY(EOMONTH($H106,0)),WEEKDAY($H106,2)&lt;6),'S:\OandT\EBandET\Contracts\Services &amp; Projects\Firm Frequency Response Service\-Tender Round 116\Automotion folder 2\[19. Statera.xlsm]Drop down boxes'!#REF!,EFA)</xm:f>
          </x14:formula1>
          <xm:sqref>L106:L109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IF(AND(DAY($H106)=DAY(EOMONTH($H106,0)),WEEKDAY($H106,2)=6),'S:\OandT\EBandET\Contracts\Services &amp; Projects\Firm Frequency Response Service\-Tender Round 116\Automotion folder 2\[19. Statera.xlsm]Drop down boxes'!#REF!,EFA)</xm:f>
          </x14:formula1>
          <xm:sqref>O106:O109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IF(AND(DAY($H106)=DAY(EOMONTH($H106,0)),WEEKDAY($H106,2)=7),'S:\OandT\EBandET\Contracts\Services &amp; Projects\Firm Frequency Response Service\-Tender Round 116\Automotion folder 2\[19. Statera.xlsm]Drop down boxes'!#REF!,EFA)</xm:f>
          </x14:formula1>
          <xm:sqref>R106:R109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2\[18. Peakgen.xlsm]Drop down boxes'!#REF!</xm:f>
          </x14:formula1>
          <xm:sqref>F105</xm:sqref>
        </x14:dataValidation>
        <x14:dataValidation type="list" allowBlank="1" showInputMessage="1" showErrorMessage="1">
          <x14:formula1>
            <xm:f>IF($F105="TO connection",'S:\OandT\EBandET\Contracts\Services &amp; Projects\Firm Frequency Response Service\-Tender Round 116\Automotion folder 2\[18. Peakgen.xlsm]Drop down boxes'!#REF!,IF($F105="DNO connection",'S:\OandT\EBandET\Contracts\Services &amp; Projects\Firm Frequency Response Service\-Tender Round 116\Automotion folder 2\[18. Peakgen.xlsm]Drop down boxes'!#REF!,""))</xm:f>
          </x14:formula1>
          <xm:sqref>G105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2\[18. Peakgen.xlsm]Drop down boxes'!#REF!</xm:f>
          </x14:formula1>
          <xm:sqref>H105:I105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IF(AND(DAY($H105)=DAY(EOMONTH($H105,0)),WEEKDAY($H105,2)&lt;6),'S:\OandT\EBandET\Contracts\Services &amp; Projects\Firm Frequency Response Service\-Tender Round 116\Automotion folder 2\[18. Peakgen.xlsm]Drop down boxes'!#REF!,EFA)</xm:f>
          </x14:formula1>
          <xm:sqref>L105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IF(AND(DAY($H105)=DAY(EOMONTH($H105,0)),WEEKDAY($H105,2)=6),'S:\OandT\EBandET\Contracts\Services &amp; Projects\Firm Frequency Response Service\-Tender Round 116\Automotion folder 2\[18. Peakgen.xlsm]Drop down boxes'!#REF!,EFA)</xm:f>
          </x14:formula1>
          <xm:sqref>O105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IF(AND(DAY($H105)=DAY(EOMONTH($H105,0)),WEEKDAY($H105,2)=7),'S:\OandT\EBandET\Contracts\Services &amp; Projects\Firm Frequency Response Service\-Tender Round 116\Automotion folder 2\[18. Peakgen.xlsm]Drop down boxes'!#REF!,EFA)</xm:f>
          </x14:formula1>
          <xm:sqref>R105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2\[17. Orsted.xlsm]Drop down boxes'!#REF!</xm:f>
          </x14:formula1>
          <xm:sqref>F103:F104</xm:sqref>
        </x14:dataValidation>
        <x14:dataValidation type="list" allowBlank="1" showInputMessage="1" showErrorMessage="1">
          <x14:formula1>
            <xm:f>IF($F103="TO connection",'S:\OandT\EBandET\Contracts\Services &amp; Projects\Firm Frequency Response Service\-Tender Round 116\Automotion folder 2\[17. Orsted.xlsm]Drop down boxes'!#REF!,IF($F103="DNO connection",'S:\OandT\EBandET\Contracts\Services &amp; Projects\Firm Frequency Response Service\-Tender Round 116\Automotion folder 2\[17. Orsted.xlsm]Drop down boxes'!#REF!,""))</xm:f>
          </x14:formula1>
          <xm:sqref>G103:G104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2\[17. Orsted.xlsm]Drop down boxes'!#REF!</xm:f>
          </x14:formula1>
          <xm:sqref>H103:I104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IF(AND(DAY($H103)=DAY(EOMONTH($H103,0)),WEEKDAY($H103,2)&lt;6),'S:\OandT\EBandET\Contracts\Services &amp; Projects\Firm Frequency Response Service\-Tender Round 116\Automotion folder 2\[17. Orsted.xlsm]Drop down boxes'!#REF!,EFA)</xm:f>
          </x14:formula1>
          <xm:sqref>L103:L104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IF(AND(DAY($H103)=DAY(EOMONTH($H103,0)),WEEKDAY($H103,2)=6),'S:\OandT\EBandET\Contracts\Services &amp; Projects\Firm Frequency Response Service\-Tender Round 116\Automotion folder 2\[17. Orsted.xlsm]Drop down boxes'!#REF!,EFA)</xm:f>
          </x14:formula1>
          <xm:sqref>O103:O104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IF(AND(DAY($H103)=DAY(EOMONTH($H103,0)),WEEKDAY($H103,2)=7),'S:\OandT\EBandET\Contracts\Services &amp; Projects\Firm Frequency Response Service\-Tender Round 116\Automotion folder 2\[17. Orsted.xlsm]Drop down boxes'!#REF!,EFA)</xm:f>
          </x14:formula1>
          <xm:sqref>R103:R104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2\[16. Open_Energi.xlsm]Drop down boxes'!#REF!</xm:f>
          </x14:formula1>
          <xm:sqref>F89:F102</xm:sqref>
        </x14:dataValidation>
        <x14:dataValidation type="list" allowBlank="1" showInputMessage="1" showErrorMessage="1">
          <x14:formula1>
            <xm:f>IF($F89="TO connection",'S:\OandT\EBandET\Contracts\Services &amp; Projects\Firm Frequency Response Service\-Tender Round 116\Automotion folder 2\[16. Open_Energi.xlsm]Drop down boxes'!#REF!,IF($F89="DNO connection",'S:\OandT\EBandET\Contracts\Services &amp; Projects\Firm Frequency Response Service\-Tender Round 116\Automotion folder 2\[16. Open_Energi.xlsm]Drop down boxes'!#REF!,""))</xm:f>
          </x14:formula1>
          <xm:sqref>G89:G102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2\[16. Open_Energi.xlsm]Drop down boxes'!#REF!</xm:f>
          </x14:formula1>
          <xm:sqref>H89:I102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IF(AND(DAY($H89)=DAY(EOMONTH($H89,0)),WEEKDAY($H89,2)&lt;6),'S:\OandT\EBandET\Contracts\Services &amp; Projects\Firm Frequency Response Service\-Tender Round 116\Automotion folder 2\[16. Open_Energi.xlsm]Drop down boxes'!#REF!,EFA)</xm:f>
          </x14:formula1>
          <xm:sqref>L89:L102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IF(AND(DAY($H89)=DAY(EOMONTH($H89,0)),WEEKDAY($H89,2)=6),'S:\OandT\EBandET\Contracts\Services &amp; Projects\Firm Frequency Response Service\-Tender Round 116\Automotion folder 2\[16. Open_Energi.xlsm]Drop down boxes'!#REF!,EFA)</xm:f>
          </x14:formula1>
          <xm:sqref>O89:O102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IF(AND(DAY($H89)=DAY(EOMONTH($H89,0)),WEEKDAY($H89,2)=7),'S:\OandT\EBandET\Contracts\Services &amp; Projects\Firm Frequency Response Service\-Tender Round 116\Automotion folder 2\[16. Open_Energi.xlsm]Drop down boxes'!#REF!,EFA)</xm:f>
          </x14:formula1>
          <xm:sqref>R89:R102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2\[15. Npower.xlsm]Drop down boxes'!#REF!</xm:f>
          </x14:formula1>
          <xm:sqref>F86:F88</xm:sqref>
        </x14:dataValidation>
        <x14:dataValidation type="list" allowBlank="1" showInputMessage="1" showErrorMessage="1">
          <x14:formula1>
            <xm:f>IF($F86="TO connection",'S:\OandT\EBandET\Contracts\Services &amp; Projects\Firm Frequency Response Service\-Tender Round 116\Automotion folder 2\[15. Npower.xlsm]Drop down boxes'!#REF!,IF($F86="DNO connection",'S:\OandT\EBandET\Contracts\Services &amp; Projects\Firm Frequency Response Service\-Tender Round 116\Automotion folder 2\[15. Npower.xlsm]Drop down boxes'!#REF!,""))</xm:f>
          </x14:formula1>
          <xm:sqref>G86:G88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2\[15. Npower.xlsm]Drop down boxes'!#REF!</xm:f>
          </x14:formula1>
          <xm:sqref>H86:I88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IF(AND(DAY($H86)=DAY(EOMONTH($H86,0)),WEEKDAY($H86,2)&lt;6),'S:\OandT\EBandET\Contracts\Services &amp; Projects\Firm Frequency Response Service\-Tender Round 116\Automotion folder 2\[15. Npower.xlsm]Drop down boxes'!#REF!,EFA)</xm:f>
          </x14:formula1>
          <xm:sqref>L86:L88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IF(AND(DAY($H86)=DAY(EOMONTH($H86,0)),WEEKDAY($H86,2)=6),'S:\OandT\EBandET\Contracts\Services &amp; Projects\Firm Frequency Response Service\-Tender Round 116\Automotion folder 2\[15. Npower.xlsm]Drop down boxes'!#REF!,EFA)</xm:f>
          </x14:formula1>
          <xm:sqref>O86:O88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IF(AND(DAY($H86)=DAY(EOMONTH($H86,0)),WEEKDAY($H86,2)=7),'S:\OandT\EBandET\Contracts\Services &amp; Projects\Firm Frequency Response Service\-Tender Round 116\Automotion folder 2\[15. Npower.xlsm]Drop down boxes'!#REF!,EFA)</xm:f>
          </x14:formula1>
          <xm:sqref>R86:R88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2\[14. Noriker_Unity.xlsx]Drop down boxes'!#REF!</xm:f>
          </x14:formula1>
          <x14:formula2>
            <xm:f>0</xm:f>
          </x14:formula2>
          <xm:sqref>H84:I85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IF(AND(DAY($H84)=DAY(EOMONTH($H84,0)),WEEKDAY($H84,2)&lt;6),'S:\OandT\EBandET\Contracts\Services &amp; Projects\Firm Frequency Response Service\-Tender Round 116\Automotion folder 2\[14. Noriker_Unity.xlsx]Drop down boxes'!#REF!,EFA)</xm:f>
          </x14:formula1>
          <x14:formula2>
            <xm:f>0</xm:f>
          </x14:formula2>
          <xm:sqref>L84:L85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IF(AND(DAY($H84)=DAY(EOMONTH($H84,0)),WEEKDAY($H84,2)=6),'S:\OandT\EBandET\Contracts\Services &amp; Projects\Firm Frequency Response Service\-Tender Round 116\Automotion folder 2\[14. Noriker_Unity.xlsx]Drop down boxes'!#REF!,EFA)</xm:f>
          </x14:formula1>
          <x14:formula2>
            <xm:f>0</xm:f>
          </x14:formula2>
          <xm:sqref>O84:O85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IF(AND(DAY($H84)=DAY(EOMONTH($H84,0)),WEEKDAY($H84,2)=7),'S:\OandT\EBandET\Contracts\Services &amp; Projects\Firm Frequency Response Service\-Tender Round 116\Automotion folder 2\[14. Noriker_Unity.xlsx]Drop down boxes'!#REF!,EFA)</xm:f>
          </x14:formula1>
          <x14:formula2>
            <xm:f>0</xm:f>
          </x14:formula2>
          <xm:sqref>R84:R85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2\[14. Noriker_Unity.xlsx]Drop down boxes'!#REF!</xm:f>
          </x14:formula1>
          <x14:formula2>
            <xm:f>0</xm:f>
          </x14:formula2>
          <xm:sqref>F84:F85</xm:sqref>
        </x14:dataValidation>
        <x14:dataValidation type="list" allowBlank="1" showInputMessage="1" showErrorMessage="1">
          <x14:formula1>
            <xm:f>IF($F84="TO connection",'S:\OandT\EBandET\Contracts\Services &amp; Projects\Firm Frequency Response Service\-Tender Round 116\Automotion folder 2\[14. Noriker_Unity.xlsx]Drop down boxes'!#REF!,IF($F84="DNO connection",'S:\OandT\EBandET\Contracts\Services &amp; Projects\Firm Frequency Response Service\-Tender Round 116\Automotion folder 2\[14. Noriker_Unity.xlsx]Drop down boxes'!#REF!,""))</xm:f>
          </x14:formula1>
          <x14:formula2>
            <xm:f>0</xm:f>
          </x14:formula2>
          <xm:sqref>G84:G85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2\[13. Limejump.xlsm]Drop down boxes'!#REF!</xm:f>
          </x14:formula1>
          <xm:sqref>H60:I83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IF(AND(DAY($H60)=DAY(EOMONTH($H60,0)),WEEKDAY($H60,2)&lt;6),'S:\OandT\EBandET\Contracts\Services &amp; Projects\Firm Frequency Response Service\-Tender Round 116\Automotion folder 2\[13. Limejump.xlsm]Drop down boxes'!#REF!,EFA)</xm:f>
          </x14:formula1>
          <xm:sqref>L60:L83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IF(AND(DAY($H60)=DAY(EOMONTH($H60,0)),WEEKDAY($H60,2)=6),'S:\OandT\EBandET\Contracts\Services &amp; Projects\Firm Frequency Response Service\-Tender Round 116\Automotion folder 2\[13. Limejump.xlsm]Drop down boxes'!#REF!,EFA)</xm:f>
          </x14:formula1>
          <xm:sqref>O60:O83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IF(AND(DAY($H60)=DAY(EOMONTH($H60,0)),WEEKDAY($H60,2)=7),'S:\OandT\EBandET\Contracts\Services &amp; Projects\Firm Frequency Response Service\-Tender Round 116\Automotion folder 2\[13. Limejump.xlsm]Drop down boxes'!#REF!,EFA)</xm:f>
          </x14:formula1>
          <xm:sqref>R60:R83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2\[13. Limejump.xlsm]Drop down boxes'!#REF!</xm:f>
          </x14:formula1>
          <xm:sqref>F60:F82</xm:sqref>
        </x14:dataValidation>
        <x14:dataValidation type="list" allowBlank="1" showInputMessage="1" showErrorMessage="1">
          <x14:formula1>
            <xm:f>IF($F60="TO connection",'S:\OandT\EBandET\Contracts\Services &amp; Projects\Firm Frequency Response Service\-Tender Round 116\Automotion folder 2\[13. Limejump.xlsm]Drop down boxes'!#REF!,IF($F60="DNO connection",'S:\OandT\EBandET\Contracts\Services &amp; Projects\Firm Frequency Response Service\-Tender Round 116\Automotion folder 2\[13. Limejump.xlsm]Drop down boxes'!#REF!,""))</xm:f>
          </x14:formula1>
          <xm:sqref>G60:G82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2\[12. kiwi.xlsm]Drop down boxes'!#REF!</xm:f>
          </x14:formula1>
          <xm:sqref>F57:F59</xm:sqref>
        </x14:dataValidation>
        <x14:dataValidation type="list" allowBlank="1" showInputMessage="1" showErrorMessage="1">
          <x14:formula1>
            <xm:f>IF($F57="TO connection",'S:\OandT\EBandET\Contracts\Services &amp; Projects\Firm Frequency Response Service\-Tender Round 116\Automotion folder 2\[12. kiwi.xlsm]Drop down boxes'!#REF!,IF($F57="DNO connection",'S:\OandT\EBandET\Contracts\Services &amp; Projects\Firm Frequency Response Service\-Tender Round 116\Automotion folder 2\[12. kiwi.xlsm]Drop down boxes'!#REF!,""))</xm:f>
          </x14:formula1>
          <xm:sqref>G57:G59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2\[12. kiwi.xlsm]Drop down boxes'!#REF!</xm:f>
          </x14:formula1>
          <xm:sqref>H57:I59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IF(AND(DAY($H57)=DAY(EOMONTH($H57,0)),WEEKDAY($H57,2)&lt;6),'S:\OandT\EBandET\Contracts\Services &amp; Projects\Firm Frequency Response Service\-Tender Round 116\Automotion folder 2\[12. kiwi.xlsm]Drop down boxes'!#REF!,EFA)</xm:f>
          </x14:formula1>
          <xm:sqref>L57:L59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IF(AND(DAY($H57)=DAY(EOMONTH($H57,0)),WEEKDAY($H57,2)=6),'S:\OandT\EBandET\Contracts\Services &amp; Projects\Firm Frequency Response Service\-Tender Round 116\Automotion folder 2\[12. kiwi.xlsm]Drop down boxes'!#REF!,EFA)</xm:f>
          </x14:formula1>
          <xm:sqref>O57:O59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IF(AND(DAY($H57)=DAY(EOMONTH($H57,0)),WEEKDAY($H57,2)=7),'S:\OandT\EBandET\Contracts\Services &amp; Projects\Firm Frequency Response Service\-Tender Round 116\Automotion folder 2\[12. kiwi.xlsm]Drop down boxes'!#REF!,EFA)</xm:f>
          </x14:formula1>
          <xm:sqref>R57:R59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2\[11. Flexitricity.xlsm]Drop down boxes'!#REF!</xm:f>
          </x14:formula1>
          <xm:sqref>F53:F56</xm:sqref>
        </x14:dataValidation>
        <x14:dataValidation type="list" allowBlank="1" showInputMessage="1" showErrorMessage="1">
          <x14:formula1>
            <xm:f>IF($F53="TO connection",'S:\OandT\EBandET\Contracts\Services &amp; Projects\Firm Frequency Response Service\-Tender Round 116\Automotion folder 2\[11. Flexitricity.xlsm]Drop down boxes'!#REF!,IF($F53="DNO connection",'S:\OandT\EBandET\Contracts\Services &amp; Projects\Firm Frequency Response Service\-Tender Round 116\Automotion folder 2\[11. Flexitricity.xlsm]Drop down boxes'!#REF!,""))</xm:f>
          </x14:formula1>
          <xm:sqref>G53:G56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2\[11. Flexitricity.xlsm]Drop down boxes'!#REF!</xm:f>
          </x14:formula1>
          <xm:sqref>H53:I56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IF(AND(DAY($H53)=DAY(EOMONTH($H53,0)),WEEKDAY($H53,2)&lt;6),'S:\OandT\EBandET\Contracts\Services &amp; Projects\Firm Frequency Response Service\-Tender Round 116\Automotion folder 2\[11. Flexitricity.xlsm]Drop down boxes'!#REF!,EFA)</xm:f>
          </x14:formula1>
          <xm:sqref>L53:L56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IF(AND(DAY($H53)=DAY(EOMONTH($H53,0)),WEEKDAY($H53,2)=6),'S:\OandT\EBandET\Contracts\Services &amp; Projects\Firm Frequency Response Service\-Tender Round 116\Automotion folder 2\[11. Flexitricity.xlsm]Drop down boxes'!#REF!,EFA)</xm:f>
          </x14:formula1>
          <xm:sqref>O53:O56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IF(AND(DAY($H53)=DAY(EOMONTH($H53,0)),WEEKDAY($H53,2)=7),'S:\OandT\EBandET\Contracts\Services &amp; Projects\Firm Frequency Response Service\-Tender Round 116\Automotion folder 2\[11. Flexitricity.xlsm]Drop down boxes'!#REF!,EFA)</xm:f>
          </x14:formula1>
          <xm:sqref>R53:R56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2\[10. First_Renewable_Alpha_Limited.xlsm]Drop down boxes'!#REF!</xm:f>
          </x14:formula1>
          <xm:sqref>F51:F52</xm:sqref>
        </x14:dataValidation>
        <x14:dataValidation type="list" allowBlank="1" showInputMessage="1" showErrorMessage="1">
          <x14:formula1>
            <xm:f>IF($F51="TO connection",'S:\OandT\EBandET\Contracts\Services &amp; Projects\Firm Frequency Response Service\-Tender Round 116\Automotion folder 2\[10. First_Renewable_Alpha_Limited.xlsm]Drop down boxes'!#REF!,IF($F51="DNO connection",'S:\OandT\EBandET\Contracts\Services &amp; Projects\Firm Frequency Response Service\-Tender Round 116\Automotion folder 2\[10. First_Renewable_Alpha_Limited.xlsm]Drop down boxes'!#REF!,""))</xm:f>
          </x14:formula1>
          <xm:sqref>G51:G52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2\[10. First_Renewable_Alpha_Limited.xlsm]Drop down boxes'!#REF!</xm:f>
          </x14:formula1>
          <xm:sqref>H51:I52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IF(AND(DAY($H51)=DAY(EOMONTH($H51,0)),WEEKDAY($H51,2)&lt;6),'S:\OandT\EBandET\Contracts\Services &amp; Projects\Firm Frequency Response Service\-Tender Round 116\Automotion folder 2\[10. First_Renewable_Alpha_Limited.xlsm]Drop down boxes'!#REF!,EFA)</xm:f>
          </x14:formula1>
          <xm:sqref>L51:L52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IF(AND(DAY($H51)=DAY(EOMONTH($H51,0)),WEEKDAY($H51,2)=6),'S:\OandT\EBandET\Contracts\Services &amp; Projects\Firm Frequency Response Service\-Tender Round 116\Automotion folder 2\[10. First_Renewable_Alpha_Limited.xlsm]Drop down boxes'!#REF!,EFA)</xm:f>
          </x14:formula1>
          <xm:sqref>O51:O52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IF(AND(DAY($H51)=DAY(EOMONTH($H51,0)),WEEKDAY($H51,2)=7),'S:\OandT\EBandET\Contracts\Services &amp; Projects\Firm Frequency Response Service\-Tender Round 116\Automotion folder 2\[10. First_Renewable_Alpha_Limited.xlsm]Drop down boxes'!#REF!,EFA)</xm:f>
          </x14:formula1>
          <xm:sqref>R51:R52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2\[09. Energy Pool.xlsm]Drop down boxes'!#REF!</xm:f>
          </x14:formula1>
          <xm:sqref>F49:F50</xm:sqref>
        </x14:dataValidation>
        <x14:dataValidation type="list" allowBlank="1" showInputMessage="1" showErrorMessage="1">
          <x14:formula1>
            <xm:f>IF($F49="TO connection",'S:\OandT\EBandET\Contracts\Services &amp; Projects\Firm Frequency Response Service\-Tender Round 116\Automotion folder 2\[09. Energy Pool.xlsm]Drop down boxes'!#REF!,IF($F49="DNO connection",'S:\OandT\EBandET\Contracts\Services &amp; Projects\Firm Frequency Response Service\-Tender Round 116\Automotion folder 2\[09. Energy Pool.xlsm]Drop down boxes'!#REF!,""))</xm:f>
          </x14:formula1>
          <xm:sqref>G49:G50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2\[09. Energy Pool.xlsm]Drop down boxes'!#REF!</xm:f>
          </x14:formula1>
          <xm:sqref>H49:I50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IF(AND(DAY($H49)=DAY(EOMONTH($H49,0)),WEEKDAY($H49,2)&lt;6),'S:\OandT\EBandET\Contracts\Services &amp; Projects\Firm Frequency Response Service\-Tender Round 116\Automotion folder 2\[09. Energy Pool.xlsm]Drop down boxes'!#REF!,EFA)</xm:f>
          </x14:formula1>
          <xm:sqref>L49:L50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IF(AND(DAY($H49)=DAY(EOMONTH($H49,0)),WEEKDAY($H49,2)=6),'S:\OandT\EBandET\Contracts\Services &amp; Projects\Firm Frequency Response Service\-Tender Round 116\Automotion folder 2\[09. Energy Pool.xlsm]Drop down boxes'!#REF!,EFA)</xm:f>
          </x14:formula1>
          <xm:sqref>O49:O50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IF(AND(DAY($H49)=DAY(EOMONTH($H49,0)),WEEKDAY($H49,2)=7),'S:\OandT\EBandET\Contracts\Services &amp; Projects\Firm Frequency Response Service\-Tender Round 116\Automotion folder 2\[09. Energy Pool.xlsm]Drop down boxes'!#REF!,EFA)</xm:f>
          </x14:formula1>
          <xm:sqref>R49:R50</xm:sqref>
        </x14:dataValidation>
        <x14:dataValidation type="list" allowBlank="1" showInputMessage="1" showErrorMessage="1">
          <x14:formula1>
            <xm:f>'[08. GridBeyond.xlsm]Drop down boxes'!#REF!</xm:f>
          </x14:formula1>
          <xm:sqref>F41:F48</xm:sqref>
        </x14:dataValidation>
        <x14:dataValidation type="list" allowBlank="1" showInputMessage="1" showErrorMessage="1">
          <x14:formula1>
            <xm:f>IF($F41="TO connection",'[08. GridBeyond.xlsm]Drop down boxes'!#REF!,IF($F41="DNO connection",'[08. GridBeyond.xlsm]Drop down boxes'!#REF!,""))</xm:f>
          </x14:formula1>
          <xm:sqref>G41:G48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'[08. GridBeyond.xlsm]Drop down boxes'!#REF!</xm:f>
          </x14:formula1>
          <xm:sqref>H41:I48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IF(AND(DAY($H41)=DAY(EOMONTH($H41,0)),WEEKDAY($H41,2)&lt;6),'[08. GridBeyond.xlsm]Drop down boxes'!#REF!,EFA)</xm:f>
          </x14:formula1>
          <xm:sqref>L41:L48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IF(AND(DAY($H41)=DAY(EOMONTH($H41,0)),WEEKDAY($H41,2)=6),'[08. GridBeyond.xlsm]Drop down boxes'!#REF!,EFA)</xm:f>
          </x14:formula1>
          <xm:sqref>O41:O48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IF(AND(DAY($H41)=DAY(EOMONTH($H41,0)),WEEKDAY($H41,2)=7),'[08. GridBeyond.xlsm]Drop down boxes'!#REF!,EFA)</xm:f>
          </x14:formula1>
          <xm:sqref>R41:R48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2\[07. ENW.xlsm]Drop down boxes'!#REF!</xm:f>
          </x14:formula1>
          <xm:sqref>F40</xm:sqref>
        </x14:dataValidation>
        <x14:dataValidation type="list" allowBlank="1" showInputMessage="1" showErrorMessage="1">
          <x14:formula1>
            <xm:f>IF($F40="TO connection",'S:\OandT\EBandET\Contracts\Services &amp; Projects\Firm Frequency Response Service\-Tender Round 116\Automotion folder 2\[07. ENW.xlsm]Drop down boxes'!#REF!,IF($F40="DNO connection",'S:\OandT\EBandET\Contracts\Services &amp; Projects\Firm Frequency Response Service\-Tender Round 116\Automotion folder 2\[07. ENW.xlsm]Drop down boxes'!#REF!,""))</xm:f>
          </x14:formula1>
          <xm:sqref>G40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2\[07. ENW.xlsm]Drop down boxes'!#REF!</xm:f>
          </x14:formula1>
          <xm:sqref>H40:I40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IF(AND(DAY($H40)=DAY(EOMONTH($H40,0)),WEEKDAY($H40,2)&lt;6),'S:\OandT\EBandET\Contracts\Services &amp; Projects\Firm Frequency Response Service\-Tender Round 116\Automotion folder 2\[07. ENW.xlsm]Drop down boxes'!#REF!,EFA)</xm:f>
          </x14:formula1>
          <xm:sqref>L40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IF(AND(DAY($H40)=DAY(EOMONTH($H40,0)),WEEKDAY($H40,2)=6),'S:\OandT\EBandET\Contracts\Services &amp; Projects\Firm Frequency Response Service\-Tender Round 116\Automotion folder 2\[07. ENW.xlsm]Drop down boxes'!#REF!,EFA)</xm:f>
          </x14:formula1>
          <xm:sqref>O40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IF(AND(DAY($H40)=DAY(EOMONTH($H40,0)),WEEKDAY($H40,2)=7),'S:\OandT\EBandET\Contracts\Services &amp; Projects\Firm Frequency Response Service\-Tender Round 116\Automotion folder 2\[07. ENW.xlsm]Drop down boxes'!#REF!,EFA)</xm:f>
          </x14:formula1>
          <xm:sqref>R40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2\[06. Drax.xlsm]Drop down boxes'!#REF!</xm:f>
          </x14:formula1>
          <xm:sqref>F39</xm:sqref>
        </x14:dataValidation>
        <x14:dataValidation type="list" allowBlank="1" showInputMessage="1" showErrorMessage="1">
          <x14:formula1>
            <xm:f>IF($F39="TO connection",'S:\OandT\EBandET\Contracts\Services &amp; Projects\Firm Frequency Response Service\-Tender Round 116\Automotion folder 2\[06. Drax.xlsm]Drop down boxes'!#REF!,IF($F39="DNO connection",'S:\OandT\EBandET\Contracts\Services &amp; Projects\Firm Frequency Response Service\-Tender Round 116\Automotion folder 2\[06. Drax.xlsm]Drop down boxes'!#REF!,""))</xm:f>
          </x14:formula1>
          <xm:sqref>G39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2\[06. Drax.xlsm]Drop down boxes'!#REF!</xm:f>
          </x14:formula1>
          <xm:sqref>H39:I39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IF(AND(DAY($H39)=DAY(EOMONTH($H39,0)),WEEKDAY($H39,2)&lt;6),'S:\OandT\EBandET\Contracts\Services &amp; Projects\Firm Frequency Response Service\-Tender Round 116\Automotion folder 2\[06. Drax.xlsm]Drop down boxes'!#REF!,EFA)</xm:f>
          </x14:formula1>
          <xm:sqref>L39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IF(AND(DAY($H39)=DAY(EOMONTH($H39,0)),WEEKDAY($H39,2)=6),'S:\OandT\EBandET\Contracts\Services &amp; Projects\Firm Frequency Response Service\-Tender Round 116\Automotion folder 2\[06. Drax.xlsm]Drop down boxes'!#REF!,EFA)</xm:f>
          </x14:formula1>
          <xm:sqref>O39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IF(AND(DAY($H39)=DAY(EOMONTH($H39,0)),WEEKDAY($H39,2)=7),'S:\OandT\EBandET\Contracts\Services &amp; Projects\Firm Frequency Response Service\-Tender Round 116\Automotion folder 2\[06. Drax.xlsm]Drop down boxes'!#REF!,EFA)</xm:f>
          </x14:formula1>
          <xm:sqref>R39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2\[05. city energy mgt.xlsm]Drop down boxes'!#REF!</xm:f>
          </x14:formula1>
          <xm:sqref>F33:F38</xm:sqref>
        </x14:dataValidation>
        <x14:dataValidation type="list" allowBlank="1" showInputMessage="1" showErrorMessage="1">
          <x14:formula1>
            <xm:f>IF($F33="TO connection",'S:\OandT\EBandET\Contracts\Services &amp; Projects\Firm Frequency Response Service\-Tender Round 116\Automotion folder 2\[05. city energy mgt.xlsm]Drop down boxes'!#REF!,IF($F33="DNO connection",'S:\OandT\EBandET\Contracts\Services &amp; Projects\Firm Frequency Response Service\-Tender Round 116\Automotion folder 2\[05. city energy mgt.xlsm]Drop down boxes'!#REF!,""))</xm:f>
          </x14:formula1>
          <xm:sqref>G33:G38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2\[05. city energy mgt.xlsm]Drop down boxes'!#REF!</xm:f>
          </x14:formula1>
          <xm:sqref>H33:I38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IF(AND(DAY($H33)=DAY(EOMONTH($H33,0)),WEEKDAY($H33,2)&lt;6),'S:\OandT\EBandET\Contracts\Services &amp; Projects\Firm Frequency Response Service\-Tender Round 116\Automotion folder 2\[05. city energy mgt.xlsm]Drop down boxes'!#REF!,EFA)</xm:f>
          </x14:formula1>
          <xm:sqref>L33:L38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IF(AND(DAY($H33)=DAY(EOMONTH($H33,0)),WEEKDAY($H33,2)=6),'S:\OandT\EBandET\Contracts\Services &amp; Projects\Firm Frequency Response Service\-Tender Round 116\Automotion folder 2\[05. city energy mgt.xlsm]Drop down boxes'!#REF!,EFA)</xm:f>
          </x14:formula1>
          <xm:sqref>O33:O38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IF(AND(DAY($H33)=DAY(EOMONTH($H33,0)),WEEKDAY($H33,2)=7),'S:\OandT\EBandET\Contracts\Services &amp; Projects\Firm Frequency Response Service\-Tender Round 116\Automotion folder 2\[05. city energy mgt.xlsm]Drop down boxes'!#REF!,EFA)</xm:f>
          </x14:formula1>
          <xm:sqref>R33:R38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2\[04. Centrica.xlsm]Drop down boxes'!#REF!</xm:f>
          </x14:formula1>
          <xm:sqref>F29:F32</xm:sqref>
        </x14:dataValidation>
        <x14:dataValidation type="list" allowBlank="1" showInputMessage="1" showErrorMessage="1">
          <x14:formula1>
            <xm:f>IF($F29="TO connection",'S:\OandT\EBandET\Contracts\Services &amp; Projects\Firm Frequency Response Service\-Tender Round 116\Automotion folder 2\[04. Centrica.xlsm]Drop down boxes'!#REF!,IF($F29="DNO connection",'S:\OandT\EBandET\Contracts\Services &amp; Projects\Firm Frequency Response Service\-Tender Round 116\Automotion folder 2\[04. Centrica.xlsm]Drop down boxes'!#REF!,""))</xm:f>
          </x14:formula1>
          <xm:sqref>G29:G32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2\[04. Centrica.xlsm]Drop down boxes'!#REF!</xm:f>
          </x14:formula1>
          <xm:sqref>H29:I32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IF(AND(DAY($H29)=DAY(EOMONTH($H29,0)),WEEKDAY($H29,2)&lt;6),'S:\OandT\EBandET\Contracts\Services &amp; Projects\Firm Frequency Response Service\-Tender Round 116\Automotion folder 2\[04. Centrica.xlsm]Drop down boxes'!#REF!,EFA)</xm:f>
          </x14:formula1>
          <xm:sqref>L29:L32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IF(AND(DAY($H29)=DAY(EOMONTH($H29,0)),WEEKDAY($H29,2)=6),'S:\OandT\EBandET\Contracts\Services &amp; Projects\Firm Frequency Response Service\-Tender Round 116\Automotion folder 2\[04. Centrica.xlsm]Drop down boxes'!#REF!,EFA)</xm:f>
          </x14:formula1>
          <xm:sqref>O29:O32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IF(AND(DAY($H29)=DAY(EOMONTH($H29,0)),WEEKDAY($H29,2)=7),'S:\OandT\EBandET\Contracts\Services &amp; Projects\Firm Frequency Response Service\-Tender Round 116\Automotion folder 2\[04. Centrica.xlsm]Drop down boxes'!#REF!,EFA)</xm:f>
          </x14:formula1>
          <xm:sqref>R29:R32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2\[03. Bess.xlsm]Drop down boxes'!#REF!</xm:f>
          </x14:formula1>
          <xm:sqref>F20:F28</xm:sqref>
        </x14:dataValidation>
        <x14:dataValidation type="list" allowBlank="1" showInputMessage="1" showErrorMessage="1">
          <x14:formula1>
            <xm:f>IF($F20="TO connection",'S:\OandT\EBandET\Contracts\Services &amp; Projects\Firm Frequency Response Service\-Tender Round 116\Automotion folder 2\[03. Bess.xlsm]Drop down boxes'!#REF!,IF($F20="DNO connection",'S:\OandT\EBandET\Contracts\Services &amp; Projects\Firm Frequency Response Service\-Tender Round 116\Automotion folder 2\[03. Bess.xlsm]Drop down boxes'!#REF!,""))</xm:f>
          </x14:formula1>
          <xm:sqref>G20:G28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2\[03. Bess.xlsm]Drop down boxes'!#REF!</xm:f>
          </x14:formula1>
          <xm:sqref>H20:I28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IF(AND(DAY($H20)=DAY(EOMONTH($H20,0)),WEEKDAY($H20,2)&lt;6),'S:\OandT\EBandET\Contracts\Services &amp; Projects\Firm Frequency Response Service\-Tender Round 116\Automotion folder 2\[03. Bess.xlsm]Drop down boxes'!#REF!,EFA)</xm:f>
          </x14:formula1>
          <xm:sqref>L20:L28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IF(AND(DAY($H20)=DAY(EOMONTH($H20,0)),WEEKDAY($H20,2)=6),'S:\OandT\EBandET\Contracts\Services &amp; Projects\Firm Frequency Response Service\-Tender Round 116\Automotion folder 2\[03. Bess.xlsm]Drop down boxes'!#REF!,EFA)</xm:f>
          </x14:formula1>
          <xm:sqref>O20:O28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IF(AND(DAY($H20)=DAY(EOMONTH($H20,0)),WEEKDAY($H20,2)=7),'S:\OandT\EBandET\Contracts\Services &amp; Projects\Firm Frequency Response Service\-Tender Round 116\Automotion folder 2\[03. Bess.xlsm]Drop down boxes'!#REF!,EFA)</xm:f>
          </x14:formula1>
          <xm:sqref>R20:R28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2\[02. Plutus.xlsm]Drop down boxes'!#REF!</xm:f>
          </x14:formula1>
          <xm:sqref>F8:F19</xm:sqref>
        </x14:dataValidation>
        <x14:dataValidation type="list" allowBlank="1" showInputMessage="1" showErrorMessage="1">
          <x14:formula1>
            <xm:f>IF($F8="TO connection",'S:\OandT\EBandET\Contracts\Services &amp; Projects\Firm Frequency Response Service\-Tender Round 116\Automotion folder 2\[02. Plutus.xlsm]Drop down boxes'!#REF!,IF($F8="DNO connection",'S:\OandT\EBandET\Contracts\Services &amp; Projects\Firm Frequency Response Service\-Tender Round 116\Automotion folder 2\[02. Plutus.xlsm]Drop down boxes'!#REF!,""))</xm:f>
          </x14:formula1>
          <xm:sqref>G8:G19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2\[02. Plutus.xlsm]Drop down boxes'!#REF!</xm:f>
          </x14:formula1>
          <xm:sqref>H8:I19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IF(AND(DAY($H8)=DAY(EOMONTH($H8,0)),WEEKDAY($H8,2)&lt;6),'S:\OandT\EBandET\Contracts\Services &amp; Projects\Firm Frequency Response Service\-Tender Round 116\Automotion folder 2\[02. Plutus.xlsm]Drop down boxes'!#REF!,EFA)</xm:f>
          </x14:formula1>
          <xm:sqref>L8:L19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IF(AND(DAY($H8)=DAY(EOMONTH($H8,0)),WEEKDAY($H8,2)=6),'S:\OandT\EBandET\Contracts\Services &amp; Projects\Firm Frequency Response Service\-Tender Round 116\Automotion folder 2\[02. Plutus.xlsm]Drop down boxes'!#REF!,EFA)</xm:f>
          </x14:formula1>
          <xm:sqref>O8:O19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IF(AND(DAY($H8)=DAY(EOMONTH($H8,0)),WEEKDAY($H8,2)=7),'S:\OandT\EBandET\Contracts\Services &amp; Projects\Firm Frequency Response Service\-Tender Round 116\Automotion folder 2\[02. Plutus.xlsm]Drop down boxes'!#REF!,EFA)</xm:f>
          </x14:formula1>
          <xm:sqref>R8:R19</xm:sqref>
        </x14:dataValidation>
        <x14:dataValidation type="list" allowBlank="1" showInputMessage="1" showErrorMessage="1">
          <x14:formula1>
            <xm:f>'S:\OandT\EBandET\Contracts\Services &amp; Projects\Firm Frequency Response Service\-Tender Round 116\Automotion folder 2\[01. Arenko.xlsm]Drop down boxes'!#REF!</xm:f>
          </x14:formula1>
          <xm:sqref>F7</xm:sqref>
        </x14:dataValidation>
        <x14:dataValidation type="list" allowBlank="1" showInputMessage="1" showErrorMessage="1">
          <x14:formula1>
            <xm:f>IF($F7="TO connection",'S:\OandT\EBandET\Contracts\Services &amp; Projects\Firm Frequency Response Service\-Tender Round 116\Automotion folder 2\[01. Arenko.xlsm]Drop down boxes'!#REF!,IF($F7="DNO connection",'S:\OandT\EBandET\Contracts\Services &amp; Projects\Firm Frequency Response Service\-Tender Round 116\Automotion folder 2\[01. Arenko.xlsm]Drop down boxes'!#REF!,""))</xm:f>
          </x14:formula1>
          <xm:sqref>G7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'S:\OandT\EBandET\Contracts\Services &amp; Projects\Firm Frequency Response Service\-Tender Round 116\Automotion folder 2\[01. Arenko.xlsm]Drop down boxes'!#REF!</xm:f>
          </x14:formula1>
          <xm:sqref>H7:I7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IF(AND(DAY($H7)=DAY(EOMONTH($H7,0)),WEEKDAY($H7,2)&lt;6),'S:\OandT\EBandET\Contracts\Services &amp; Projects\Firm Frequency Response Service\-Tender Round 116\Automotion folder 2\[01. Arenko.xlsm]Drop down boxes'!#REF!,EFA)</xm:f>
          </x14:formula1>
          <xm:sqref>L7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IF(AND(DAY($H7)=DAY(EOMONTH($H7,0)),WEEKDAY($H7,2)=6),'S:\OandT\EBandET\Contracts\Services &amp; Projects\Firm Frequency Response Service\-Tender Round 116\Automotion folder 2\[01. Arenko.xlsm]Drop down boxes'!#REF!,EFA)</xm:f>
          </x14:formula1>
          <xm:sqref>O7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IF(AND(DAY($H7)=DAY(EOMONTH($H7,0)),WEEKDAY($H7,2)=7),'S:\OandT\EBandET\Contracts\Services &amp; Projects\Firm Frequency Response Service\-Tender Round 116\Automotion folder 2\[01. Arenko.xlsm]Drop down boxes'!#REF!,EFA)</xm:f>
          </x14:formula1>
          <xm:sqref>R7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Rice, Andrew</dc:creator>
  <cp:lastModifiedBy>Rice, Andrew</cp:lastModifiedBy>
  <dcterms:created xsi:type="dcterms:W3CDTF">2019-08-15T13:06:19Z</dcterms:created>
  <dcterms:modified xsi:type="dcterms:W3CDTF">2019-08-16T12:48:42Z</dcterms:modified>
</cp:coreProperties>
</file>