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11 - Received March 2019\Post Tender Report\"/>
    </mc:Choice>
  </mc:AlternateContent>
  <workbookProtection workbookAlgorithmName="SHA-512" workbookHashValue="6z82Zdx8pOolxokE46tyf5g4u11eEG511i+DaGg985EflCSRCi1K3YPioCQj/8tcMJYRRPVeMCHLIRrSmz3HSA==" workbookSaltValue="NrJaOek4c/CJf72fU9oZuQ==" workbookSpinCount="100000" lockStructure="1"/>
  <bookViews>
    <workbookView xWindow="0" yWindow="0" windowWidth="19200" windowHeight="1135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1" l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U45" i="1"/>
  <c r="J45" i="1"/>
  <c r="U44" i="1"/>
  <c r="J44" i="1"/>
  <c r="U43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AC15" i="1"/>
  <c r="J15" i="1"/>
  <c r="AC14" i="1"/>
  <c r="J14" i="1"/>
  <c r="J13" i="1"/>
  <c r="J12" i="1"/>
  <c r="J11" i="1"/>
  <c r="J10" i="1"/>
  <c r="J9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T7" i="1"/>
  <c r="Q7" i="1"/>
  <c r="N7" i="1"/>
  <c r="E7" i="1"/>
  <c r="A7" i="1"/>
  <c r="T6" i="1"/>
  <c r="Q6" i="1"/>
  <c r="N6" i="1"/>
  <c r="I6" i="1"/>
  <c r="J6" i="1" s="1"/>
  <c r="H6" i="1"/>
  <c r="H7" i="1" s="1"/>
  <c r="I7" i="1" l="1"/>
  <c r="J7" i="1" s="1"/>
</calcChain>
</file>

<file path=xl/comments1.xml><?xml version="1.0" encoding="utf-8"?>
<comments xmlns="http://schemas.openxmlformats.org/spreadsheetml/2006/main">
  <authors>
    <author>National Grid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<sst xmlns="http://schemas.openxmlformats.org/spreadsheetml/2006/main" count="721" uniqueCount="150">
  <si>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</si>
  <si>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</si>
  <si>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</si>
  <si>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</si>
  <si>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</si>
  <si>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</si>
  <si>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</si>
  <si>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</si>
  <si>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</si>
  <si>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</si>
  <si>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</si>
  <si>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</si>
  <si>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</si>
  <si>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</si>
  <si>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</si>
  <si>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</si>
  <si>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</si>
  <si>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</si>
  <si>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</si>
  <si>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</si>
  <si>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</si>
  <si>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</si>
  <si>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</si>
  <si>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</si>
  <si>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</si>
  <si>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</si>
  <si>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</si>
  <si>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</si>
  <si>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</si>
  <si>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</si>
  <si>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</si>
  <si>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</si>
  <si>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</si>
  <si>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</si>
  <si>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</si>
  <si>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</si>
  <si>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</si>
  <si>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</si>
  <si>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</si>
  <si>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</si>
  <si>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</si>
  <si>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</si>
  <si>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</si>
  <si>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</si>
  <si>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</si>
  <si>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</si>
  <si>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</si>
  <si>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</si>
  <si>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</si>
  <si>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 xml:space="preserve">As per FFR framework agreement </t>
  </si>
  <si>
    <t>-</t>
  </si>
  <si>
    <t>DNO connection</t>
  </si>
  <si>
    <t>Gas</t>
  </si>
  <si>
    <t>Accepted</t>
  </si>
  <si>
    <t>N/A</t>
  </si>
  <si>
    <t>Centrica Brigg Ltd</t>
  </si>
  <si>
    <t>ROOSB-1</t>
  </si>
  <si>
    <t>Battery</t>
  </si>
  <si>
    <t>Yes</t>
  </si>
  <si>
    <t>n/a</t>
  </si>
  <si>
    <t>A</t>
  </si>
  <si>
    <t>B</t>
  </si>
  <si>
    <t>C</t>
  </si>
  <si>
    <t>EDF Energy Customers Limited</t>
  </si>
  <si>
    <t>EDFE-1</t>
  </si>
  <si>
    <t>DSF: Storage (for export)</t>
  </si>
  <si>
    <t>Mutually exclusive to 111.024</t>
  </si>
  <si>
    <t>Rejected</t>
  </si>
  <si>
    <t>Mutually exclusive to 111.023</t>
  </si>
  <si>
    <t>GridBeyond Limited</t>
  </si>
  <si>
    <t>GBND-1</t>
  </si>
  <si>
    <t>DSF: Load response</t>
  </si>
  <si>
    <t>H only for 30 mins</t>
  </si>
  <si>
    <t xml:space="preserve"> </t>
  </si>
  <si>
    <t>Energy Pool</t>
  </si>
  <si>
    <t>EPFFR-1</t>
  </si>
  <si>
    <t>Mutually exclusive of B</t>
  </si>
  <si>
    <t>Mutually exclusive of A</t>
  </si>
  <si>
    <t>First Hydro Company</t>
  </si>
  <si>
    <t>DINO-1</t>
  </si>
  <si>
    <t>Hydro</t>
  </si>
  <si>
    <t>NO</t>
  </si>
  <si>
    <t>First Renewable Alpha Limited</t>
  </si>
  <si>
    <t>TREGN-1</t>
  </si>
  <si>
    <t>Diesel</t>
  </si>
  <si>
    <t xml:space="preserve">as per FFR framework agreement </t>
  </si>
  <si>
    <t>Mutually exclusive to 111.033</t>
  </si>
  <si>
    <t>Mutually exclusive to 111.032</t>
  </si>
  <si>
    <t>KiWi Power Ltd</t>
  </si>
  <si>
    <t>KIWIS-1</t>
  </si>
  <si>
    <t>Multiple Fuel Type</t>
  </si>
  <si>
    <t>Limejump Ltd</t>
  </si>
  <si>
    <t>LJDYN-6</t>
  </si>
  <si>
    <t>Limejump Energy Ltd</t>
  </si>
  <si>
    <t>AG-BLIM02</t>
  </si>
  <si>
    <t>LJDYN-2</t>
  </si>
  <si>
    <t>LJFFR-1</t>
  </si>
  <si>
    <t>DSF: Distributed generation (for export)</t>
  </si>
  <si>
    <t>LJFFR-2</t>
  </si>
  <si>
    <t>LJDYP-2</t>
  </si>
  <si>
    <t>Only one of B, C</t>
  </si>
  <si>
    <t>Noriker Unity</t>
  </si>
  <si>
    <t>NKPU-5</t>
  </si>
  <si>
    <t>hybrid</t>
  </si>
  <si>
    <t>yes</t>
  </si>
  <si>
    <t>npower Ltd</t>
  </si>
  <si>
    <t>NPFRS-1</t>
  </si>
  <si>
    <t>Open Energi Limited</t>
  </si>
  <si>
    <t>OPEN-1</t>
  </si>
  <si>
    <t/>
  </si>
  <si>
    <t>OPEN-2</t>
  </si>
  <si>
    <t>D</t>
  </si>
  <si>
    <t>Peak Gen Power Ltd</t>
  </si>
  <si>
    <t>PGFFR-8</t>
  </si>
  <si>
    <t>REstore Flexpond UK Ltd.</t>
  </si>
  <si>
    <t>REST-1</t>
  </si>
  <si>
    <t>Creyke Beck Storage Limited</t>
  </si>
  <si>
    <t>CREY-1</t>
  </si>
  <si>
    <t>DNO Connection</t>
  </si>
  <si>
    <t>Cannot be accepted with B or C</t>
  </si>
  <si>
    <t>Cannot be accepted with A or C</t>
  </si>
  <si>
    <t>Cannot be accepted with A or B</t>
  </si>
  <si>
    <t>Upside Energy</t>
  </si>
  <si>
    <t>UPEN-1</t>
  </si>
  <si>
    <t>ATTUNE ENERGY</t>
  </si>
  <si>
    <t>ERNES-1</t>
  </si>
  <si>
    <t>Bio Fuel</t>
  </si>
  <si>
    <t>FLEXIBLE GENERATION</t>
  </si>
  <si>
    <t>CRMU-1</t>
  </si>
  <si>
    <t xml:space="preserve">PRECISE ENERGY </t>
  </si>
  <si>
    <t>STOWA-1</t>
  </si>
  <si>
    <t>VALENCE POWER</t>
  </si>
  <si>
    <t>STOWB-1</t>
  </si>
  <si>
    <t>BALANCE POWER</t>
  </si>
  <si>
    <t>IPSWA-1</t>
  </si>
  <si>
    <t>EQUIVALENCE ENERGY</t>
  </si>
  <si>
    <t>IPSWB-1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</si>
  <si>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</si>
  <si>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</si>
  <si>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</si>
  <si>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</si>
  <si>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</si>
  <si>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</si>
  <si>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</si>
  <si>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</si>
  <si>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</si>
  <si>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</si>
  <si>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</si>
  <si>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</si>
  <si>
    <t>Indication of FFR results for tender round 111, accepted tenders will be officially notified via an issued acceptance letter.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</si>
</sst>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locked="0"/>
    </xf>
    <xf numFmtId="0" fontId="9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9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9" xfId="0" applyFont="1" applyFill="1" applyBorder="1" applyAlignment="1" applyProtection="1">
      <alignment horizontal="center" vertical="center" wrapText="1"/>
      <protection hidden="1"/>
    </xf>
    <xf numFmtId="0" fontId="9" fillId="6" borderId="9" xfId="0" applyFont="1" applyFill="1" applyBorder="1" applyAlignment="1" applyProtection="1">
      <alignment horizontal="center" vertical="center" wrapText="1"/>
      <protection hidden="1"/>
    </xf>
    <xf numFmtId="164" fontId="10" fillId="7" borderId="13" xfId="0" applyNumberFormat="1" applyFont="1" applyFill="1" applyBorder="1" applyAlignment="1" applyProtection="1">
      <alignment vertical="center" wrapText="1"/>
    </xf>
    <xf numFmtId="164" fontId="10" fillId="7" borderId="13" xfId="0" applyNumberFormat="1" applyFont="1" applyFill="1" applyBorder="1" applyAlignment="1" applyProtection="1">
      <alignment horizontal="center" vertical="center" wrapText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14" fontId="13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3" fillId="7" borderId="13" xfId="0" applyFont="1" applyFill="1" applyBorder="1" applyAlignment="1" applyProtection="1">
      <alignment horizontal="center" vertical="center" wrapText="1"/>
      <protection hidden="1"/>
    </xf>
    <xf numFmtId="0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3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3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3" fillId="7" borderId="13" xfId="0" quotePrefix="1" applyFont="1" applyFill="1" applyBorder="1" applyAlignment="1" applyProtection="1">
      <alignment horizontal="center" vertical="center" wrapText="1"/>
      <protection hidden="1"/>
    </xf>
    <xf numFmtId="164" fontId="10" fillId="7" borderId="13" xfId="0" applyNumberFormat="1" applyFont="1" applyFill="1" applyBorder="1" applyAlignment="1" applyProtection="1">
      <alignment vertical="center" wrapText="1"/>
      <protection hidden="1"/>
    </xf>
    <xf numFmtId="16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3" xfId="0" applyNumberFormat="1" applyBorder="1" applyProtection="1">
      <protection hidden="1"/>
    </xf>
    <xf numFmtId="164" fontId="5" fillId="0" borderId="14" xfId="0" applyNumberFormat="1" applyFont="1" applyBorder="1" applyAlignment="1" applyProtection="1">
      <alignment horizontal="center"/>
      <protection hidden="1"/>
    </xf>
    <xf numFmtId="164" fontId="0" fillId="0" borderId="14" xfId="0" applyNumberForma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hidden="1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1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hidden="1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Protection="1">
      <protection hidden="1"/>
    </xf>
    <xf numFmtId="164" fontId="5" fillId="0" borderId="14" xfId="0" applyNumberFormat="1" applyFont="1" applyFill="1" applyBorder="1" applyAlignment="1" applyProtection="1">
      <alignment horizontal="center"/>
      <protection hidden="1"/>
    </xf>
    <xf numFmtId="164" fontId="0" fillId="0" borderId="14" xfId="0" applyNumberFormat="1" applyFill="1" applyBorder="1" applyAlignment="1" applyProtection="1">
      <alignment horizontal="center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164" fontId="0" fillId="0" borderId="13" xfId="0" applyNumberFormat="1" applyBorder="1" applyAlignment="1" applyProtection="1">
      <alignment horizontal="center"/>
      <protection hidden="1"/>
    </xf>
    <xf numFmtId="164" fontId="5" fillId="0" borderId="13" xfId="0" applyNumberFormat="1" applyFont="1" applyBorder="1" applyAlignment="1" applyProtection="1">
      <alignment horizontal="center"/>
      <protection hidden="1"/>
    </xf>
    <xf numFmtId="1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Alignment="1" applyProtection="1">
      <alignment horizontal="center"/>
      <protection hidden="1"/>
    </xf>
    <xf numFmtId="164" fontId="5" fillId="0" borderId="13" xfId="0" applyNumberFormat="1" applyFont="1" applyFill="1" applyBorder="1" applyAlignment="1" applyProtection="1">
      <alignment horizontal="center"/>
      <protection hidden="1"/>
    </xf>
    <xf numFmtId="0" fontId="0" fillId="0" borderId="14" xfId="1" applyFont="1" applyBorder="1" applyAlignment="1" applyProtection="1">
      <alignment horizontal="center"/>
      <protection locked="0"/>
    </xf>
    <xf numFmtId="0" fontId="0" fillId="0" borderId="14" xfId="1" applyFont="1" applyFill="1" applyBorder="1" applyAlignment="1" applyProtection="1">
      <alignment horizontal="center"/>
      <protection locked="0"/>
    </xf>
    <xf numFmtId="14" fontId="1" fillId="0" borderId="14" xfId="1" applyNumberFormat="1" applyFont="1" applyBorder="1" applyAlignment="1" applyProtection="1">
      <alignment horizontal="center"/>
      <protection locked="0"/>
    </xf>
    <xf numFmtId="0" fontId="17" fillId="0" borderId="14" xfId="1" applyFont="1" applyBorder="1" applyAlignment="1" applyProtection="1">
      <alignment horizontal="center" vertical="center" wrapText="1"/>
      <protection locked="0"/>
    </xf>
    <xf numFmtId="1" fontId="18" fillId="0" borderId="14" xfId="1" applyNumberFormat="1" applyFont="1" applyBorder="1" applyAlignment="1" applyProtection="1">
      <alignment horizontal="center" vertical="center" wrapText="1"/>
      <protection locked="0"/>
    </xf>
    <xf numFmtId="1" fontId="4" fillId="0" borderId="14" xfId="1" applyNumberFormat="1" applyBorder="1" applyAlignment="1" applyProtection="1">
      <alignment horizontal="center"/>
      <protection hidden="1"/>
    </xf>
    <xf numFmtId="0" fontId="4" fillId="0" borderId="14" xfId="1" applyBorder="1" applyAlignment="1" applyProtection="1">
      <alignment horizontal="center"/>
      <protection locked="0"/>
    </xf>
    <xf numFmtId="165" fontId="4" fillId="0" borderId="14" xfId="1" applyNumberFormat="1" applyBorder="1" applyAlignment="1" applyProtection="1">
      <alignment horizontal="center"/>
      <protection locked="0"/>
    </xf>
    <xf numFmtId="0" fontId="19" fillId="0" borderId="14" xfId="1" applyFont="1" applyBorder="1" applyAlignment="1" applyProtection="1">
      <alignment horizontal="center" vertical="center" wrapText="1"/>
      <protection locked="0"/>
    </xf>
    <xf numFmtId="0" fontId="4" fillId="0" borderId="13" xfId="1" applyBorder="1" applyAlignment="1" applyProtection="1">
      <alignment horizontal="center"/>
      <protection locked="0"/>
    </xf>
    <xf numFmtId="0" fontId="0" fillId="0" borderId="14" xfId="1" applyFont="1" applyBorder="1" applyAlignment="1" applyProtection="1">
      <alignment horizontal="center" wrapText="1"/>
      <protection locked="0"/>
    </xf>
    <xf numFmtId="0" fontId="4" fillId="0" borderId="14" xfId="1" applyBorder="1" applyAlignment="1" applyProtection="1">
      <alignment horizontal="center" wrapText="1"/>
      <protection locked="0"/>
    </xf>
    <xf numFmtId="0" fontId="20" fillId="0" borderId="14" xfId="1" applyFont="1" applyBorder="1" applyAlignment="1" applyProtection="1">
      <alignment horizontal="center" vertical="center" wrapText="1"/>
      <protection locked="0"/>
    </xf>
    <xf numFmtId="0" fontId="0" fillId="0" borderId="14" xfId="0" quotePrefix="1" applyBorder="1" applyAlignment="1" applyProtection="1">
      <alignment horizontal="center" wrapText="1"/>
      <protection locked="0"/>
    </xf>
    <xf numFmtId="0" fontId="0" fillId="0" borderId="13" xfId="0" quotePrefix="1" applyBorder="1" applyAlignment="1" applyProtection="1">
      <alignment horizontal="center" wrapText="1"/>
      <protection locked="0"/>
    </xf>
    <xf numFmtId="1" fontId="0" fillId="0" borderId="14" xfId="0" applyNumberFormat="1" applyBorder="1" applyAlignment="1" applyProtection="1">
      <alignment horizontal="center"/>
      <protection hidden="1"/>
    </xf>
    <xf numFmtId="1" fontId="0" fillId="0" borderId="13" xfId="0" applyNumberFormat="1" applyBorder="1" applyAlignment="1" applyProtection="1">
      <alignment horizontal="center"/>
      <protection hidden="1"/>
    </xf>
    <xf numFmtId="0" fontId="0" fillId="0" borderId="14" xfId="0" applyBorder="1" applyAlignment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24" fillId="2" borderId="13" xfId="0" applyFont="1" applyFill="1" applyBorder="1" applyAlignment="1" applyProtection="1">
      <alignment horizontal="center"/>
    </xf>
    <xf numFmtId="0" fontId="25" fillId="2" borderId="6" xfId="0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left" wrapText="1"/>
    </xf>
    <xf numFmtId="0" fontId="27" fillId="0" borderId="6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6" fillId="0" borderId="9" xfId="0" applyFont="1" applyBorder="1" applyAlignment="1" applyProtection="1">
      <alignment horizontal="left"/>
    </xf>
    <xf numFmtId="0" fontId="27" fillId="0" borderId="15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26" fillId="0" borderId="14" xfId="0" applyFont="1" applyBorder="1" applyAlignment="1" applyProtection="1">
      <alignment horizontal="left"/>
    </xf>
    <xf numFmtId="0" fontId="27" fillId="0" borderId="10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center"/>
    </xf>
    <xf numFmtId="0" fontId="26" fillId="0" borderId="9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/>
    </xf>
    <xf numFmtId="0" fontId="3" fillId="0" borderId="14" xfId="0" applyFont="1" applyBorder="1" applyProtection="1">
      <protection hidden="1"/>
    </xf>
    <xf numFmtId="0" fontId="28" fillId="0" borderId="11" xfId="0" applyFont="1" applyFill="1" applyBorder="1" applyProtection="1">
      <protection locked="0"/>
    </xf>
    <xf numFmtId="0" fontId="28" fillId="0" borderId="12" xfId="0" applyFont="1" applyFill="1" applyBorder="1" applyProtection="1">
      <protection locked="0"/>
    </xf>
    <xf numFmtId="0" fontId="5" fillId="0" borderId="0" xfId="0" applyFont="1" applyFill="1"/>
    <xf numFmtId="0" fontId="9" fillId="6" borderId="3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164" fontId="23" fillId="2" borderId="6" xfId="0" applyNumberFormat="1" applyFont="1" applyFill="1" applyBorder="1" applyAlignment="1" applyProtection="1">
      <alignment horizontal="center" vertical="center" textRotation="90"/>
    </xf>
    <xf numFmtId="164" fontId="23" fillId="2" borderId="15" xfId="0" applyNumberFormat="1" applyFont="1" applyFill="1" applyBorder="1" applyAlignment="1" applyProtection="1">
      <alignment horizontal="center" vertical="center" textRotation="90"/>
    </xf>
    <xf numFmtId="0" fontId="0" fillId="0" borderId="10" xfId="0" applyBorder="1" applyAlignment="1"/>
    <xf numFmtId="0" fontId="24" fillId="2" borderId="7" xfId="0" applyFont="1" applyFill="1" applyBorder="1" applyAlignment="1" applyProtection="1">
      <alignment horizontal="center"/>
    </xf>
    <xf numFmtId="0" fontId="24" fillId="2" borderId="1" xfId="0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right" vertical="center"/>
    </xf>
    <xf numFmtId="0" fontId="26" fillId="0" borderId="9" xfId="0" applyFont="1" applyFill="1" applyBorder="1" applyAlignment="1" applyProtection="1">
      <alignment horizontal="right" vertical="center"/>
    </xf>
    <xf numFmtId="0" fontId="27" fillId="0" borderId="7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</xf>
    <xf numFmtId="165" fontId="16" fillId="0" borderId="11" xfId="0" applyNumberFormat="1" applyFont="1" applyBorder="1" applyAlignment="1" applyProtection="1">
      <protection hidden="1"/>
    </xf>
    <xf numFmtId="0" fontId="16" fillId="0" borderId="11" xfId="0" applyFont="1" applyBorder="1" applyAlignment="1"/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/>
      <protection hidden="1"/>
    </xf>
    <xf numFmtId="0" fontId="8" fillId="6" borderId="5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49" fontId="9" fillId="4" borderId="3" xfId="0" applyNumberFormat="1" applyFont="1" applyFill="1" applyBorder="1" applyAlignment="1" applyProtection="1">
      <alignment horizontal="center" vertical="center"/>
      <protection hidden="1"/>
    </xf>
    <xf numFmtId="49" fontId="9" fillId="4" borderId="4" xfId="0" applyNumberFormat="1" applyFont="1" applyFill="1" applyBorder="1" applyAlignment="1" applyProtection="1">
      <alignment horizontal="center" vertical="center"/>
      <protection hidden="1"/>
    </xf>
    <xf numFmtId="49" fontId="9" fillId="4" borderId="5" xfId="0" applyNumberFormat="1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3" xfId="0" applyFont="1" applyFill="1" applyBorder="1" applyAlignment="1" applyProtection="1">
      <alignment horizontal="center" vertical="center"/>
      <protection hidden="1"/>
    </xf>
    <xf numFmtId="0" fontId="8" fillId="4" borderId="4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 applyProtection="1">
      <alignment horizont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8" fillId="3" borderId="11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14" fontId="8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3" xfId="0" applyNumberFormat="1" applyFont="1" applyFill="1" applyBorder="1" applyAlignment="1" applyProtection="1">
      <alignment horizontal="center" vertical="center"/>
      <protection hidden="1"/>
    </xf>
    <xf numFmtId="49" fontId="8" fillId="4" borderId="4" xfId="0" applyNumberFormat="1" applyFont="1" applyFill="1" applyBorder="1" applyAlignment="1" applyProtection="1">
      <alignment horizontal="center" vertical="center"/>
      <protection hidden="1"/>
    </xf>
    <xf numFmtId="49" fontId="8" fillId="4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89"/>
  <sheetViews>
    <sheetView tabSelected="1" zoomScale="80" zoomScaleNormal="80" workbookViewId="0">
      <selection activeCell="A78" sqref="A78"/>
    </sheetView>
  </sheetViews>
  <sheetFormatPr defaultRowHeight="15"/>
  <cols>
    <col min="1" max="1" width="12.42578125" customWidth="1"/>
    <col min="2" max="3" width="15.140625" customWidth="1"/>
    <col min="4" max="4" width="40.42578125" customWidth="1"/>
    <col min="5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91" t="s">
        <v>149</v>
      </c>
      <c r="B1" s="2"/>
      <c r="C1" s="2"/>
      <c r="D1" s="3"/>
      <c r="E1" s="3"/>
      <c r="F1" s="3"/>
      <c r="G1" s="3"/>
      <c r="H1" s="3"/>
      <c r="I1" s="3"/>
      <c r="J1" s="1"/>
      <c r="K1" s="3"/>
      <c r="L1" s="3"/>
      <c r="M1" s="3"/>
      <c r="N1" s="1"/>
      <c r="O1" s="3"/>
      <c r="P1" s="3"/>
      <c r="Q1" s="1"/>
      <c r="R1" s="3"/>
      <c r="S1" s="3"/>
      <c r="T1" s="1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>
      <c r="A2" s="1"/>
      <c r="B2" s="2"/>
      <c r="C2" s="2"/>
      <c r="D2" s="3"/>
      <c r="E2" s="3"/>
      <c r="F2" s="3"/>
      <c r="G2" s="3"/>
      <c r="H2" s="3"/>
      <c r="I2" s="3"/>
      <c r="J2" s="1"/>
      <c r="K2" s="3"/>
      <c r="L2" s="3"/>
      <c r="M2" s="3"/>
      <c r="N2" s="1"/>
      <c r="O2" s="3"/>
      <c r="P2" s="3"/>
      <c r="Q2" s="1"/>
      <c r="R2" s="3"/>
      <c r="S2" s="3"/>
      <c r="T2" s="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>
      <c r="A3" s="137" t="s">
        <v>0</v>
      </c>
      <c r="B3" s="137" t="s">
        <v>1</v>
      </c>
      <c r="C3" s="137" t="s">
        <v>2</v>
      </c>
      <c r="D3" s="139" t="s">
        <v>3</v>
      </c>
      <c r="E3" s="122" t="s">
        <v>4</v>
      </c>
      <c r="F3" s="122" t="s">
        <v>5</v>
      </c>
      <c r="G3" s="122" t="s">
        <v>6</v>
      </c>
      <c r="H3" s="132" t="s">
        <v>7</v>
      </c>
      <c r="I3" s="132" t="s">
        <v>8</v>
      </c>
      <c r="J3" s="122" t="s">
        <v>9</v>
      </c>
      <c r="K3" s="122" t="s">
        <v>10</v>
      </c>
      <c r="L3" s="134" t="s">
        <v>11</v>
      </c>
      <c r="M3" s="135"/>
      <c r="N3" s="135"/>
      <c r="O3" s="135"/>
      <c r="P3" s="135"/>
      <c r="Q3" s="135"/>
      <c r="R3" s="135"/>
      <c r="S3" s="135"/>
      <c r="T3" s="136"/>
      <c r="U3" s="120" t="s">
        <v>12</v>
      </c>
      <c r="V3" s="121"/>
      <c r="W3" s="121"/>
      <c r="X3" s="122" t="s">
        <v>13</v>
      </c>
      <c r="Y3" s="124" t="s">
        <v>14</v>
      </c>
      <c r="Z3" s="125"/>
      <c r="AA3" s="125"/>
      <c r="AB3" s="125"/>
      <c r="AC3" s="126" t="s">
        <v>15</v>
      </c>
      <c r="AD3" s="127"/>
      <c r="AE3" s="127"/>
      <c r="AF3" s="127"/>
      <c r="AG3" s="127"/>
      <c r="AH3" s="127"/>
      <c r="AI3" s="128"/>
      <c r="AJ3" s="109" t="s">
        <v>16</v>
      </c>
      <c r="AK3" s="109" t="s">
        <v>17</v>
      </c>
      <c r="AL3" s="109" t="s">
        <v>18</v>
      </c>
      <c r="AM3" s="109" t="s">
        <v>19</v>
      </c>
      <c r="AN3" s="111" t="s">
        <v>20</v>
      </c>
      <c r="AO3" s="112"/>
      <c r="AP3" s="113" t="s">
        <v>21</v>
      </c>
    </row>
    <row r="4" spans="1:42">
      <c r="A4" s="138"/>
      <c r="B4" s="138"/>
      <c r="C4" s="138"/>
      <c r="D4" s="140"/>
      <c r="E4" s="123"/>
      <c r="F4" s="123"/>
      <c r="G4" s="123"/>
      <c r="H4" s="133"/>
      <c r="I4" s="133"/>
      <c r="J4" s="123"/>
      <c r="K4" s="123"/>
      <c r="L4" s="115" t="s">
        <v>22</v>
      </c>
      <c r="M4" s="116"/>
      <c r="N4" s="117"/>
      <c r="O4" s="115" t="s">
        <v>23</v>
      </c>
      <c r="P4" s="116"/>
      <c r="Q4" s="117"/>
      <c r="R4" s="115" t="s">
        <v>24</v>
      </c>
      <c r="S4" s="116"/>
      <c r="T4" s="117"/>
      <c r="U4" s="118" t="s">
        <v>25</v>
      </c>
      <c r="V4" s="118" t="s">
        <v>26</v>
      </c>
      <c r="W4" s="118" t="s">
        <v>27</v>
      </c>
      <c r="X4" s="123"/>
      <c r="Y4" s="122" t="s">
        <v>28</v>
      </c>
      <c r="Z4" s="122" t="s">
        <v>29</v>
      </c>
      <c r="AA4" s="122" t="s">
        <v>30</v>
      </c>
      <c r="AB4" s="122" t="s">
        <v>31</v>
      </c>
      <c r="AC4" s="129"/>
      <c r="AD4" s="130"/>
      <c r="AE4" s="130"/>
      <c r="AF4" s="130"/>
      <c r="AG4" s="130"/>
      <c r="AH4" s="130"/>
      <c r="AI4" s="131"/>
      <c r="AJ4" s="110"/>
      <c r="AK4" s="110"/>
      <c r="AL4" s="110"/>
      <c r="AM4" s="110"/>
      <c r="AN4" s="92" t="s">
        <v>32</v>
      </c>
      <c r="AO4" s="93"/>
      <c r="AP4" s="114"/>
    </row>
    <row r="5" spans="1:42" ht="76.5">
      <c r="A5" s="138"/>
      <c r="B5" s="138"/>
      <c r="C5" s="138"/>
      <c r="D5" s="140"/>
      <c r="E5" s="123"/>
      <c r="F5" s="123"/>
      <c r="G5" s="123"/>
      <c r="H5" s="133"/>
      <c r="I5" s="133"/>
      <c r="J5" s="123"/>
      <c r="K5" s="123"/>
      <c r="L5" s="4" t="s">
        <v>33</v>
      </c>
      <c r="M5" s="5" t="s">
        <v>34</v>
      </c>
      <c r="N5" s="5" t="s">
        <v>35</v>
      </c>
      <c r="O5" s="5" t="s">
        <v>33</v>
      </c>
      <c r="P5" s="5" t="s">
        <v>34</v>
      </c>
      <c r="Q5" s="5" t="s">
        <v>35</v>
      </c>
      <c r="R5" s="5" t="s">
        <v>33</v>
      </c>
      <c r="S5" s="5" t="s">
        <v>34</v>
      </c>
      <c r="T5" s="5" t="s">
        <v>35</v>
      </c>
      <c r="U5" s="119"/>
      <c r="V5" s="119"/>
      <c r="W5" s="119"/>
      <c r="X5" s="123"/>
      <c r="Y5" s="123"/>
      <c r="Z5" s="123"/>
      <c r="AA5" s="123"/>
      <c r="AB5" s="123"/>
      <c r="AC5" s="6" t="s">
        <v>36</v>
      </c>
      <c r="AD5" s="6" t="s">
        <v>37</v>
      </c>
      <c r="AE5" s="6" t="s">
        <v>38</v>
      </c>
      <c r="AF5" s="6" t="s">
        <v>39</v>
      </c>
      <c r="AG5" s="6" t="s">
        <v>40</v>
      </c>
      <c r="AH5" s="6" t="s">
        <v>41</v>
      </c>
      <c r="AI5" s="6" t="s">
        <v>42</v>
      </c>
      <c r="AJ5" s="110"/>
      <c r="AK5" s="110"/>
      <c r="AL5" s="110"/>
      <c r="AM5" s="110"/>
      <c r="AN5" s="7" t="s">
        <v>43</v>
      </c>
      <c r="AO5" s="7" t="s">
        <v>44</v>
      </c>
      <c r="AP5" s="114"/>
    </row>
    <row r="6" spans="1:42" ht="24.95" customHeight="1">
      <c r="A6" s="8">
        <v>111</v>
      </c>
      <c r="B6" s="9"/>
      <c r="C6" s="9"/>
      <c r="D6" s="10" t="s">
        <v>45</v>
      </c>
      <c r="E6" s="11" t="s">
        <v>46</v>
      </c>
      <c r="F6" s="11" t="s">
        <v>47</v>
      </c>
      <c r="G6" s="11" t="s">
        <v>48</v>
      </c>
      <c r="H6" s="12" t="e">
        <f>#REF!</f>
        <v>#REF!</v>
      </c>
      <c r="I6" s="12" t="e">
        <f>#REF!</f>
        <v>#REF!</v>
      </c>
      <c r="J6" s="11" t="str">
        <f>IFERROR(TEXT(H6,"DD.MM.YY")&amp;" - "&amp;TEXT(I6,"DD.MM.YY")&amp;" ("&amp;DATEDIF(H6,I6+1,"m")&amp;" months)","Tender End Date is Before Start Date")</f>
        <v>Tender End Date is Before Start Date</v>
      </c>
      <c r="K6" s="13" t="s">
        <v>49</v>
      </c>
      <c r="L6" s="14">
        <v>2300</v>
      </c>
      <c r="M6" s="15">
        <v>700</v>
      </c>
      <c r="N6" s="13">
        <f>IF(L6&gt;M6, (2400-L6+M6)/100, IF(AND(L6="",M6="",L6=M6), "", IF(L6=M6,24,(M6-L6)/100)))</f>
        <v>8</v>
      </c>
      <c r="O6" s="14">
        <v>2300</v>
      </c>
      <c r="P6" s="15">
        <v>700</v>
      </c>
      <c r="Q6" s="13">
        <f>IF(O6&gt;P6, (2400-O6+P6)/100, IF(AND(O6="",P6="",O6=P6), "", IF(O6=P6,24,(P6-O6)/100)))</f>
        <v>8</v>
      </c>
      <c r="R6" s="14">
        <v>2300</v>
      </c>
      <c r="S6" s="15">
        <v>700</v>
      </c>
      <c r="T6" s="13">
        <f>IF(R6&gt;S6, (2400-R6+S6)/100, IF(AND(R6="",S6="",R6=S6), "", IF(R6=S6,24,(S6-R6)/100)))</f>
        <v>8</v>
      </c>
      <c r="U6" s="16">
        <v>100</v>
      </c>
      <c r="V6" s="17">
        <v>600</v>
      </c>
      <c r="W6" s="13" t="s">
        <v>50</v>
      </c>
      <c r="X6" s="13" t="s">
        <v>50</v>
      </c>
      <c r="Y6" s="13" t="s">
        <v>50</v>
      </c>
      <c r="Z6" s="13" t="s">
        <v>50</v>
      </c>
      <c r="AA6" s="13" t="s">
        <v>50</v>
      </c>
      <c r="AB6" s="13" t="s">
        <v>50</v>
      </c>
      <c r="AC6" s="13" t="s">
        <v>50</v>
      </c>
      <c r="AD6" s="13" t="s">
        <v>50</v>
      </c>
      <c r="AE6" s="13" t="s">
        <v>50</v>
      </c>
      <c r="AF6" s="13" t="s">
        <v>50</v>
      </c>
      <c r="AG6" s="13" t="s">
        <v>50</v>
      </c>
      <c r="AH6" s="13" t="s">
        <v>50</v>
      </c>
      <c r="AI6" s="13" t="s">
        <v>50</v>
      </c>
      <c r="AJ6" s="13" t="s">
        <v>50</v>
      </c>
      <c r="AK6" s="13" t="s">
        <v>50</v>
      </c>
      <c r="AL6" s="13"/>
      <c r="AM6" s="13"/>
      <c r="AN6" s="13" t="s">
        <v>50</v>
      </c>
      <c r="AO6" s="13" t="s">
        <v>50</v>
      </c>
      <c r="AP6" s="13" t="s">
        <v>50</v>
      </c>
    </row>
    <row r="7" spans="1:42" ht="24.95" customHeight="1">
      <c r="A7" s="18">
        <f>A6</f>
        <v>111</v>
      </c>
      <c r="B7" s="19"/>
      <c r="C7" s="19"/>
      <c r="D7" s="10" t="s">
        <v>45</v>
      </c>
      <c r="E7" s="11" t="str">
        <f>E6</f>
        <v>Ex-FFR-1</v>
      </c>
      <c r="F7" s="11" t="s">
        <v>51</v>
      </c>
      <c r="G7" s="11" t="s">
        <v>52</v>
      </c>
      <c r="H7" s="20" t="e">
        <f>H6</f>
        <v>#REF!</v>
      </c>
      <c r="I7" s="20" t="e">
        <f>I6</f>
        <v>#REF!</v>
      </c>
      <c r="J7" s="11" t="str">
        <f t="shared" ref="J7:J47" si="0">IFERROR(TEXT(H7,"DD.MM.YY")&amp;" - "&amp;TEXT(I7,"DD.MM.YY")&amp;" ("&amp;DATEDIF(H7,I7+1,"m")&amp;" months)","Tender End Date is Before Start Date")</f>
        <v>Tender End Date is Before Start Date</v>
      </c>
      <c r="K7" s="13" t="s">
        <v>49</v>
      </c>
      <c r="L7" s="15">
        <v>700</v>
      </c>
      <c r="M7" s="14">
        <v>2300</v>
      </c>
      <c r="N7" s="13">
        <f>IF(L7&gt;M7, (2400-L7+M7)/100, IF(AND(L7="",M7="",L7=M7), "", IF(L7=M7,24,(M7-L7)/100)))</f>
        <v>16</v>
      </c>
      <c r="O7" s="15">
        <v>700</v>
      </c>
      <c r="P7" s="14">
        <v>2300</v>
      </c>
      <c r="Q7" s="13">
        <f>IF(O7&gt;P7, (2400-O7+P7)/100, IF(AND(O7="",P7="",O7=P7), "", IF(O7=P7,24,(P7-O7)/100)))</f>
        <v>16</v>
      </c>
      <c r="R7" s="15">
        <v>700</v>
      </c>
      <c r="S7" s="14">
        <v>2300</v>
      </c>
      <c r="T7" s="13">
        <f>IF(R7&gt;S7, (2400-R7+S7)/100, IF(AND(R7="",S7="",R7=S7), "", IF(R7=S7,24,(S7-R7)/100)))</f>
        <v>16</v>
      </c>
      <c r="U7" s="16">
        <v>600</v>
      </c>
      <c r="V7" s="17">
        <v>100</v>
      </c>
      <c r="W7" s="13" t="s">
        <v>50</v>
      </c>
      <c r="X7" s="13" t="s">
        <v>50</v>
      </c>
      <c r="Y7" s="13" t="s">
        <v>50</v>
      </c>
      <c r="Z7" s="13" t="s">
        <v>50</v>
      </c>
      <c r="AA7" s="13" t="s">
        <v>50</v>
      </c>
      <c r="AB7" s="13" t="s">
        <v>50</v>
      </c>
      <c r="AC7" s="13" t="s">
        <v>50</v>
      </c>
      <c r="AD7" s="13" t="s">
        <v>50</v>
      </c>
      <c r="AE7" s="13" t="s">
        <v>50</v>
      </c>
      <c r="AF7" s="13" t="s">
        <v>50</v>
      </c>
      <c r="AG7" s="13" t="s">
        <v>50</v>
      </c>
      <c r="AH7" s="13" t="s">
        <v>50</v>
      </c>
      <c r="AI7" s="13" t="s">
        <v>50</v>
      </c>
      <c r="AJ7" s="13" t="s">
        <v>50</v>
      </c>
      <c r="AK7" s="13" t="s">
        <v>50</v>
      </c>
      <c r="AL7" s="13"/>
      <c r="AM7" s="13"/>
      <c r="AN7" s="13" t="s">
        <v>50</v>
      </c>
      <c r="AO7" s="13" t="s">
        <v>50</v>
      </c>
      <c r="AP7" s="13" t="s">
        <v>50</v>
      </c>
    </row>
    <row r="8" spans="1:42" ht="24.95" customHeight="1">
      <c r="A8" s="21">
        <f>A6+0.011</f>
        <v>111.011</v>
      </c>
      <c r="B8" s="22" t="s">
        <v>53</v>
      </c>
      <c r="C8" s="23" t="s">
        <v>54</v>
      </c>
      <c r="D8" s="24" t="s">
        <v>55</v>
      </c>
      <c r="E8" s="24" t="s">
        <v>56</v>
      </c>
      <c r="F8" s="24" t="s">
        <v>51</v>
      </c>
      <c r="G8" s="25" t="s">
        <v>57</v>
      </c>
      <c r="H8" s="26">
        <v>43555</v>
      </c>
      <c r="I8" s="26">
        <v>43585</v>
      </c>
      <c r="J8" s="27" t="str">
        <f t="shared" si="0"/>
        <v>31.03.19 - 30.04.19 (1 months)</v>
      </c>
      <c r="K8" s="28" t="s">
        <v>49</v>
      </c>
      <c r="L8" s="29">
        <v>2300</v>
      </c>
      <c r="M8" s="29">
        <v>700</v>
      </c>
      <c r="N8" s="30">
        <v>8</v>
      </c>
      <c r="O8" s="29">
        <v>2300</v>
      </c>
      <c r="P8" s="29">
        <v>700</v>
      </c>
      <c r="Q8" s="30">
        <v>8</v>
      </c>
      <c r="R8" s="29">
        <v>2300</v>
      </c>
      <c r="S8" s="29">
        <v>700</v>
      </c>
      <c r="T8" s="30">
        <v>8</v>
      </c>
      <c r="U8" s="24">
        <v>259.16000000000003</v>
      </c>
      <c r="V8" s="24">
        <v>0</v>
      </c>
      <c r="W8" s="31">
        <v>0</v>
      </c>
      <c r="X8" s="32" t="s">
        <v>58</v>
      </c>
      <c r="Y8" s="24">
        <v>5</v>
      </c>
      <c r="Z8" s="24">
        <v>0</v>
      </c>
      <c r="AA8" s="24">
        <v>44</v>
      </c>
      <c r="AB8" s="24">
        <v>5</v>
      </c>
      <c r="AC8" s="24">
        <v>17.600000000000001</v>
      </c>
      <c r="AD8" s="24">
        <v>44</v>
      </c>
      <c r="AE8" s="24">
        <v>44</v>
      </c>
      <c r="AF8" s="24">
        <v>17.600000000000001</v>
      </c>
      <c r="AG8" s="24">
        <v>44</v>
      </c>
      <c r="AH8" s="24">
        <v>0</v>
      </c>
      <c r="AI8" s="24">
        <v>0</v>
      </c>
      <c r="AJ8" s="33" t="s">
        <v>59</v>
      </c>
      <c r="AK8" s="33" t="s">
        <v>59</v>
      </c>
      <c r="AL8" s="33" t="s">
        <v>60</v>
      </c>
      <c r="AM8" s="33"/>
      <c r="AN8" s="24"/>
      <c r="AO8" s="24"/>
      <c r="AP8" s="33"/>
    </row>
    <row r="9" spans="1:42" ht="24.95" customHeight="1">
      <c r="A9" s="21">
        <f t="shared" ref="A9:A72" si="1">A8+0.001</f>
        <v>111.012</v>
      </c>
      <c r="B9" s="22" t="s">
        <v>53</v>
      </c>
      <c r="C9" s="23" t="s">
        <v>54</v>
      </c>
      <c r="D9" s="24" t="s">
        <v>55</v>
      </c>
      <c r="E9" s="24" t="s">
        <v>56</v>
      </c>
      <c r="F9" s="24" t="s">
        <v>51</v>
      </c>
      <c r="G9" s="25" t="s">
        <v>57</v>
      </c>
      <c r="H9" s="26">
        <v>43555</v>
      </c>
      <c r="I9" s="26">
        <v>43585</v>
      </c>
      <c r="J9" s="27" t="str">
        <f t="shared" si="0"/>
        <v>31.03.19 - 30.04.19 (1 months)</v>
      </c>
      <c r="K9" s="28" t="s">
        <v>49</v>
      </c>
      <c r="L9" s="29">
        <v>2300</v>
      </c>
      <c r="M9" s="29">
        <v>700</v>
      </c>
      <c r="N9" s="30">
        <v>8</v>
      </c>
      <c r="O9" s="29">
        <v>2300</v>
      </c>
      <c r="P9" s="29">
        <v>700</v>
      </c>
      <c r="Q9" s="30">
        <v>8</v>
      </c>
      <c r="R9" s="29">
        <v>2300</v>
      </c>
      <c r="S9" s="29">
        <v>700</v>
      </c>
      <c r="T9" s="34">
        <v>8</v>
      </c>
      <c r="U9" s="24">
        <v>0</v>
      </c>
      <c r="V9" s="24">
        <v>0</v>
      </c>
      <c r="W9" s="31">
        <v>0</v>
      </c>
      <c r="X9" s="32" t="s">
        <v>58</v>
      </c>
      <c r="Y9" s="24">
        <v>5</v>
      </c>
      <c r="Z9" s="24">
        <v>0</v>
      </c>
      <c r="AA9" s="24">
        <v>44</v>
      </c>
      <c r="AB9" s="24">
        <v>5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17.600000000000001</v>
      </c>
      <c r="AI9" s="24">
        <v>44</v>
      </c>
      <c r="AJ9" s="33" t="s">
        <v>59</v>
      </c>
      <c r="AK9" s="33" t="s">
        <v>59</v>
      </c>
      <c r="AL9" s="33" t="s">
        <v>60</v>
      </c>
      <c r="AM9" s="33"/>
      <c r="AN9" s="35"/>
      <c r="AO9" s="35"/>
      <c r="AP9" s="36"/>
    </row>
    <row r="10" spans="1:42" ht="24.95" customHeight="1">
      <c r="A10" s="21">
        <f t="shared" si="1"/>
        <v>111.01300000000001</v>
      </c>
      <c r="B10" s="22" t="s">
        <v>53</v>
      </c>
      <c r="C10" s="23" t="s">
        <v>54</v>
      </c>
      <c r="D10" s="24" t="s">
        <v>55</v>
      </c>
      <c r="E10" s="24" t="s">
        <v>56</v>
      </c>
      <c r="F10" s="24" t="s">
        <v>51</v>
      </c>
      <c r="G10" s="25" t="s">
        <v>57</v>
      </c>
      <c r="H10" s="26">
        <v>43556</v>
      </c>
      <c r="I10" s="26">
        <v>43585</v>
      </c>
      <c r="J10" s="37" t="str">
        <f t="shared" si="0"/>
        <v>01.04.19 - 30.04.19 (1 months)</v>
      </c>
      <c r="K10" s="28" t="s">
        <v>49</v>
      </c>
      <c r="L10" s="29">
        <v>700</v>
      </c>
      <c r="M10" s="29">
        <v>1500</v>
      </c>
      <c r="N10" s="30">
        <v>8</v>
      </c>
      <c r="O10" s="29">
        <v>700</v>
      </c>
      <c r="P10" s="29">
        <v>1500</v>
      </c>
      <c r="Q10" s="30">
        <v>8</v>
      </c>
      <c r="R10" s="29">
        <v>700</v>
      </c>
      <c r="S10" s="29">
        <v>1500</v>
      </c>
      <c r="T10" s="34">
        <v>8</v>
      </c>
      <c r="U10" s="24">
        <v>259.16000000000003</v>
      </c>
      <c r="V10" s="24">
        <v>0</v>
      </c>
      <c r="W10" s="31">
        <v>0</v>
      </c>
      <c r="X10" s="32" t="s">
        <v>58</v>
      </c>
      <c r="Y10" s="24">
        <v>5</v>
      </c>
      <c r="Z10" s="24">
        <v>0</v>
      </c>
      <c r="AA10" s="24">
        <v>44</v>
      </c>
      <c r="AB10" s="24">
        <v>5</v>
      </c>
      <c r="AC10" s="24">
        <v>17.600000000000001</v>
      </c>
      <c r="AD10" s="24">
        <v>44</v>
      </c>
      <c r="AE10" s="24">
        <v>44</v>
      </c>
      <c r="AF10" s="24">
        <v>17.600000000000001</v>
      </c>
      <c r="AG10" s="24">
        <v>44</v>
      </c>
      <c r="AH10" s="24">
        <v>0</v>
      </c>
      <c r="AI10" s="24">
        <v>0</v>
      </c>
      <c r="AJ10" s="33" t="s">
        <v>59</v>
      </c>
      <c r="AK10" s="33" t="s">
        <v>59</v>
      </c>
      <c r="AL10" s="33" t="s">
        <v>61</v>
      </c>
      <c r="AM10" s="33"/>
      <c r="AN10" s="35"/>
      <c r="AO10" s="35"/>
      <c r="AP10" s="36"/>
    </row>
    <row r="11" spans="1:42" ht="24.95" customHeight="1">
      <c r="A11" s="21">
        <f t="shared" si="1"/>
        <v>111.01400000000001</v>
      </c>
      <c r="B11" s="22" t="s">
        <v>53</v>
      </c>
      <c r="C11" s="23" t="s">
        <v>54</v>
      </c>
      <c r="D11" s="24" t="s">
        <v>55</v>
      </c>
      <c r="E11" s="24" t="s">
        <v>56</v>
      </c>
      <c r="F11" s="24" t="s">
        <v>51</v>
      </c>
      <c r="G11" s="25" t="s">
        <v>57</v>
      </c>
      <c r="H11" s="26">
        <v>43556</v>
      </c>
      <c r="I11" s="26">
        <v>43585</v>
      </c>
      <c r="J11" s="37" t="str">
        <f t="shared" si="0"/>
        <v>01.04.19 - 30.04.19 (1 months)</v>
      </c>
      <c r="K11" s="28" t="s">
        <v>49</v>
      </c>
      <c r="L11" s="29">
        <v>700</v>
      </c>
      <c r="M11" s="29">
        <v>1500</v>
      </c>
      <c r="N11" s="30">
        <v>8</v>
      </c>
      <c r="O11" s="29">
        <v>700</v>
      </c>
      <c r="P11" s="29">
        <v>1500</v>
      </c>
      <c r="Q11" s="30">
        <v>8</v>
      </c>
      <c r="R11" s="29">
        <v>700</v>
      </c>
      <c r="S11" s="29">
        <v>1500</v>
      </c>
      <c r="T11" s="34">
        <v>8</v>
      </c>
      <c r="U11" s="24">
        <v>0</v>
      </c>
      <c r="V11" s="24">
        <v>0</v>
      </c>
      <c r="W11" s="31">
        <v>0</v>
      </c>
      <c r="X11" s="32" t="s">
        <v>58</v>
      </c>
      <c r="Y11" s="24">
        <v>5</v>
      </c>
      <c r="Z11" s="24">
        <v>0</v>
      </c>
      <c r="AA11" s="24">
        <v>44</v>
      </c>
      <c r="AB11" s="24">
        <v>5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17.600000000000001</v>
      </c>
      <c r="AI11" s="24">
        <v>44</v>
      </c>
      <c r="AJ11" s="33" t="s">
        <v>59</v>
      </c>
      <c r="AK11" s="33" t="s">
        <v>59</v>
      </c>
      <c r="AL11" s="33" t="s">
        <v>61</v>
      </c>
      <c r="AM11" s="33"/>
      <c r="AN11" s="35"/>
      <c r="AO11" s="35"/>
      <c r="AP11" s="36"/>
    </row>
    <row r="12" spans="1:42" ht="24.95" customHeight="1">
      <c r="A12" s="21">
        <f t="shared" si="1"/>
        <v>111.01500000000001</v>
      </c>
      <c r="B12" s="22" t="s">
        <v>53</v>
      </c>
      <c r="C12" s="23" t="s">
        <v>54</v>
      </c>
      <c r="D12" s="24" t="s">
        <v>55</v>
      </c>
      <c r="E12" s="24" t="s">
        <v>56</v>
      </c>
      <c r="F12" s="24" t="s">
        <v>51</v>
      </c>
      <c r="G12" s="25" t="s">
        <v>57</v>
      </c>
      <c r="H12" s="26">
        <v>43556</v>
      </c>
      <c r="I12" s="26">
        <v>43585</v>
      </c>
      <c r="J12" s="37" t="str">
        <f t="shared" si="0"/>
        <v>01.04.19 - 30.04.19 (1 months)</v>
      </c>
      <c r="K12" s="28" t="s">
        <v>49</v>
      </c>
      <c r="L12" s="29">
        <v>1500</v>
      </c>
      <c r="M12" s="29">
        <v>2300</v>
      </c>
      <c r="N12" s="30">
        <v>8</v>
      </c>
      <c r="O12" s="29">
        <v>1500</v>
      </c>
      <c r="P12" s="29">
        <v>2300</v>
      </c>
      <c r="Q12" s="30">
        <v>8</v>
      </c>
      <c r="R12" s="29">
        <v>1500</v>
      </c>
      <c r="S12" s="29">
        <v>2300</v>
      </c>
      <c r="T12" s="34">
        <v>8</v>
      </c>
      <c r="U12" s="35">
        <v>259.16000000000003</v>
      </c>
      <c r="V12" s="35">
        <v>0</v>
      </c>
      <c r="W12" s="35">
        <v>0</v>
      </c>
      <c r="X12" s="38" t="s">
        <v>58</v>
      </c>
      <c r="Y12" s="24">
        <v>5</v>
      </c>
      <c r="Z12" s="24">
        <v>0</v>
      </c>
      <c r="AA12" s="24">
        <v>44</v>
      </c>
      <c r="AB12" s="24">
        <v>5</v>
      </c>
      <c r="AC12" s="24">
        <v>17.600000000000001</v>
      </c>
      <c r="AD12" s="24">
        <v>44</v>
      </c>
      <c r="AE12" s="24">
        <v>44</v>
      </c>
      <c r="AF12" s="24">
        <v>17.600000000000001</v>
      </c>
      <c r="AG12" s="24">
        <v>44</v>
      </c>
      <c r="AH12" s="24">
        <v>0</v>
      </c>
      <c r="AI12" s="24">
        <v>0</v>
      </c>
      <c r="AJ12" s="33" t="s">
        <v>59</v>
      </c>
      <c r="AK12" s="33" t="s">
        <v>59</v>
      </c>
      <c r="AL12" s="33" t="s">
        <v>62</v>
      </c>
      <c r="AM12" s="33"/>
      <c r="AN12" s="35"/>
      <c r="AO12" s="35"/>
      <c r="AP12" s="36"/>
    </row>
    <row r="13" spans="1:42" ht="24.95" customHeight="1">
      <c r="A13" s="39">
        <f t="shared" si="1"/>
        <v>111.01600000000002</v>
      </c>
      <c r="B13" s="40" t="s">
        <v>53</v>
      </c>
      <c r="C13" s="41" t="s">
        <v>54</v>
      </c>
      <c r="D13" s="24" t="s">
        <v>55</v>
      </c>
      <c r="E13" s="24" t="s">
        <v>56</v>
      </c>
      <c r="F13" s="24" t="s">
        <v>51</v>
      </c>
      <c r="G13" s="25" t="s">
        <v>57</v>
      </c>
      <c r="H13" s="26">
        <v>43556</v>
      </c>
      <c r="I13" s="26">
        <v>43585</v>
      </c>
      <c r="J13" s="37" t="str">
        <f t="shared" si="0"/>
        <v>01.04.19 - 30.04.19 (1 months)</v>
      </c>
      <c r="K13" s="28" t="s">
        <v>49</v>
      </c>
      <c r="L13" s="29">
        <v>1500</v>
      </c>
      <c r="M13" s="29">
        <v>2300</v>
      </c>
      <c r="N13" s="30">
        <v>8</v>
      </c>
      <c r="O13" s="29">
        <v>1500</v>
      </c>
      <c r="P13" s="29">
        <v>2300</v>
      </c>
      <c r="Q13" s="30">
        <v>8</v>
      </c>
      <c r="R13" s="29">
        <v>1500</v>
      </c>
      <c r="S13" s="29">
        <v>2300</v>
      </c>
      <c r="T13" s="34">
        <v>8</v>
      </c>
      <c r="U13" s="24">
        <v>0</v>
      </c>
      <c r="V13" s="35">
        <v>0</v>
      </c>
      <c r="W13" s="35">
        <v>0</v>
      </c>
      <c r="X13" s="38" t="s">
        <v>58</v>
      </c>
      <c r="Y13" s="24">
        <v>5</v>
      </c>
      <c r="Z13" s="24">
        <v>0</v>
      </c>
      <c r="AA13" s="24">
        <v>44</v>
      </c>
      <c r="AB13" s="24">
        <v>5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17.600000000000001</v>
      </c>
      <c r="AI13" s="24">
        <v>44</v>
      </c>
      <c r="AJ13" s="33" t="s">
        <v>59</v>
      </c>
      <c r="AK13" s="33" t="s">
        <v>59</v>
      </c>
      <c r="AL13" s="33" t="s">
        <v>62</v>
      </c>
      <c r="AM13" s="33"/>
      <c r="AN13" s="35"/>
      <c r="AO13" s="35"/>
      <c r="AP13" s="36"/>
    </row>
    <row r="14" spans="1:42" ht="24.95" customHeight="1">
      <c r="A14" s="21">
        <f>A13+0.007</f>
        <v>111.02300000000002</v>
      </c>
      <c r="B14" s="22" t="s">
        <v>53</v>
      </c>
      <c r="C14" s="23" t="s">
        <v>54</v>
      </c>
      <c r="D14" s="24" t="s">
        <v>63</v>
      </c>
      <c r="E14" s="24" t="s">
        <v>64</v>
      </c>
      <c r="F14" s="24" t="s">
        <v>51</v>
      </c>
      <c r="G14" s="25" t="s">
        <v>65</v>
      </c>
      <c r="H14" s="26">
        <v>43555</v>
      </c>
      <c r="I14" s="26">
        <v>43585</v>
      </c>
      <c r="J14" s="37" t="str">
        <f t="shared" si="0"/>
        <v>31.03.19 - 30.04.19 (1 months)</v>
      </c>
      <c r="K14" s="28" t="s">
        <v>49</v>
      </c>
      <c r="L14" s="29">
        <v>2300</v>
      </c>
      <c r="M14" s="29">
        <v>700</v>
      </c>
      <c r="N14" s="30">
        <v>8</v>
      </c>
      <c r="O14" s="29">
        <v>2300</v>
      </c>
      <c r="P14" s="29">
        <v>700</v>
      </c>
      <c r="Q14" s="30">
        <v>8</v>
      </c>
      <c r="R14" s="29">
        <v>2300</v>
      </c>
      <c r="S14" s="29">
        <v>700</v>
      </c>
      <c r="T14" s="30">
        <v>8</v>
      </c>
      <c r="U14" s="24">
        <v>41.94</v>
      </c>
      <c r="V14" s="24"/>
      <c r="W14" s="31"/>
      <c r="X14" s="32"/>
      <c r="Y14" s="24"/>
      <c r="Z14" s="24"/>
      <c r="AA14" s="24"/>
      <c r="AB14" s="24"/>
      <c r="AC14" s="24">
        <f>6*0.4</f>
        <v>2.4000000000000004</v>
      </c>
      <c r="AD14" s="24">
        <v>6</v>
      </c>
      <c r="AE14" s="24">
        <v>6</v>
      </c>
      <c r="AF14" s="24">
        <v>2.4</v>
      </c>
      <c r="AG14" s="24">
        <v>6</v>
      </c>
      <c r="AH14" s="24">
        <v>0</v>
      </c>
      <c r="AI14" s="24">
        <v>0</v>
      </c>
      <c r="AJ14" s="33"/>
      <c r="AK14" s="33"/>
      <c r="AL14" s="42"/>
      <c r="AM14" s="33" t="s">
        <v>66</v>
      </c>
      <c r="AN14" s="24"/>
      <c r="AO14" s="24"/>
      <c r="AP14" s="33"/>
    </row>
    <row r="15" spans="1:42" ht="24.95" customHeight="1">
      <c r="A15" s="21">
        <f t="shared" si="1"/>
        <v>111.02400000000003</v>
      </c>
      <c r="B15" s="23" t="s">
        <v>67</v>
      </c>
      <c r="C15" s="23">
        <v>4</v>
      </c>
      <c r="D15" s="24" t="s">
        <v>63</v>
      </c>
      <c r="E15" s="24" t="s">
        <v>64</v>
      </c>
      <c r="F15" s="24" t="s">
        <v>51</v>
      </c>
      <c r="G15" s="25" t="s">
        <v>65</v>
      </c>
      <c r="H15" s="26">
        <v>43556</v>
      </c>
      <c r="I15" s="26">
        <v>43585</v>
      </c>
      <c r="J15" s="37" t="str">
        <f t="shared" si="0"/>
        <v>01.04.19 - 30.04.19 (1 months)</v>
      </c>
      <c r="K15" s="28" t="s">
        <v>49</v>
      </c>
      <c r="L15" s="29">
        <v>700</v>
      </c>
      <c r="M15" s="29">
        <v>2300</v>
      </c>
      <c r="N15" s="30">
        <v>16</v>
      </c>
      <c r="O15" s="29">
        <v>700</v>
      </c>
      <c r="P15" s="29">
        <v>2300</v>
      </c>
      <c r="Q15" s="30">
        <v>16</v>
      </c>
      <c r="R15" s="29">
        <v>700</v>
      </c>
      <c r="S15" s="29">
        <v>2300</v>
      </c>
      <c r="T15" s="34">
        <v>16</v>
      </c>
      <c r="U15" s="24">
        <v>41.94</v>
      </c>
      <c r="V15" s="24"/>
      <c r="W15" s="31"/>
      <c r="X15" s="32"/>
      <c r="Y15" s="24"/>
      <c r="Z15" s="24"/>
      <c r="AA15" s="24"/>
      <c r="AB15" s="24"/>
      <c r="AC15" s="24">
        <f>6*0.4</f>
        <v>2.4000000000000004</v>
      </c>
      <c r="AD15" s="24">
        <v>6</v>
      </c>
      <c r="AE15" s="24">
        <v>6</v>
      </c>
      <c r="AF15" s="24">
        <v>2.4</v>
      </c>
      <c r="AG15" s="24">
        <v>6</v>
      </c>
      <c r="AH15" s="24">
        <v>0</v>
      </c>
      <c r="AI15" s="24">
        <v>0</v>
      </c>
      <c r="AJ15" s="33"/>
      <c r="AK15" s="33"/>
      <c r="AL15" s="43"/>
      <c r="AM15" s="33" t="s">
        <v>68</v>
      </c>
      <c r="AN15" s="35"/>
      <c r="AO15" s="35"/>
      <c r="AP15" s="36"/>
    </row>
    <row r="16" spans="1:42" ht="24.95" customHeight="1">
      <c r="A16" s="39">
        <f t="shared" si="1"/>
        <v>111.02500000000003</v>
      </c>
      <c r="B16" s="41" t="s">
        <v>67</v>
      </c>
      <c r="C16" s="41">
        <v>2</v>
      </c>
      <c r="D16" s="25" t="s">
        <v>69</v>
      </c>
      <c r="E16" s="25" t="s">
        <v>70</v>
      </c>
      <c r="F16" s="25" t="s">
        <v>51</v>
      </c>
      <c r="G16" s="25" t="s">
        <v>71</v>
      </c>
      <c r="H16" s="26">
        <v>43555</v>
      </c>
      <c r="I16" s="26">
        <v>43585</v>
      </c>
      <c r="J16" s="37" t="str">
        <f t="shared" si="0"/>
        <v>31.03.19 - 30.04.19 (1 months)</v>
      </c>
      <c r="K16" s="44" t="s">
        <v>49</v>
      </c>
      <c r="L16" s="29">
        <v>2300</v>
      </c>
      <c r="M16" s="29">
        <v>700</v>
      </c>
      <c r="N16" s="30">
        <v>8</v>
      </c>
      <c r="O16" s="29">
        <v>2300</v>
      </c>
      <c r="P16" s="29">
        <v>700</v>
      </c>
      <c r="Q16" s="30">
        <v>8</v>
      </c>
      <c r="R16" s="29">
        <v>2300</v>
      </c>
      <c r="S16" s="29">
        <v>700</v>
      </c>
      <c r="T16" s="30">
        <v>8</v>
      </c>
      <c r="U16" s="24">
        <v>93.589999999999989</v>
      </c>
      <c r="V16" s="24">
        <v>0</v>
      </c>
      <c r="W16" s="31"/>
      <c r="X16" s="32"/>
      <c r="Y16" s="24"/>
      <c r="Z16" s="24"/>
      <c r="AA16" s="24"/>
      <c r="AB16" s="24"/>
      <c r="AC16" s="24">
        <v>1.2</v>
      </c>
      <c r="AD16" s="24">
        <v>3</v>
      </c>
      <c r="AE16" s="24">
        <v>3</v>
      </c>
      <c r="AF16" s="24">
        <v>1.2</v>
      </c>
      <c r="AG16" s="24">
        <v>3</v>
      </c>
      <c r="AH16" s="24">
        <v>0.4</v>
      </c>
      <c r="AI16" s="24">
        <v>1</v>
      </c>
      <c r="AJ16" s="33"/>
      <c r="AK16" s="33"/>
      <c r="AL16" s="42"/>
      <c r="AM16" s="33"/>
      <c r="AN16" s="24"/>
      <c r="AO16" s="24"/>
      <c r="AP16" s="33" t="s">
        <v>72</v>
      </c>
    </row>
    <row r="17" spans="1:42" ht="24.95" customHeight="1">
      <c r="A17" s="39">
        <f t="shared" si="1"/>
        <v>111.02600000000004</v>
      </c>
      <c r="B17" s="40" t="s">
        <v>53</v>
      </c>
      <c r="C17" s="41" t="s">
        <v>54</v>
      </c>
      <c r="D17" s="25" t="s">
        <v>69</v>
      </c>
      <c r="E17" s="25" t="s">
        <v>70</v>
      </c>
      <c r="F17" s="25" t="s">
        <v>51</v>
      </c>
      <c r="G17" s="25" t="s">
        <v>71</v>
      </c>
      <c r="H17" s="26">
        <v>43555</v>
      </c>
      <c r="I17" s="26">
        <v>43585</v>
      </c>
      <c r="J17" s="37" t="str">
        <f t="shared" si="0"/>
        <v>31.03.19 - 30.04.19 (1 months)</v>
      </c>
      <c r="K17" s="44" t="s">
        <v>49</v>
      </c>
      <c r="L17" s="29">
        <v>2300</v>
      </c>
      <c r="M17" s="29">
        <v>2300</v>
      </c>
      <c r="N17" s="30">
        <v>24</v>
      </c>
      <c r="O17" s="29">
        <v>2300</v>
      </c>
      <c r="P17" s="29">
        <v>2300</v>
      </c>
      <c r="Q17" s="30">
        <v>24</v>
      </c>
      <c r="R17" s="29">
        <v>2300</v>
      </c>
      <c r="S17" s="29">
        <v>2300</v>
      </c>
      <c r="T17" s="34">
        <v>24</v>
      </c>
      <c r="U17" s="24">
        <v>39.479999999999997</v>
      </c>
      <c r="V17" s="24">
        <v>0</v>
      </c>
      <c r="W17" s="31"/>
      <c r="X17" s="32"/>
      <c r="Y17" s="24"/>
      <c r="Z17" s="24"/>
      <c r="AA17" s="24"/>
      <c r="AB17" s="24"/>
      <c r="AC17" s="24">
        <v>1.2</v>
      </c>
      <c r="AD17" s="24">
        <v>3</v>
      </c>
      <c r="AE17" s="24">
        <v>3</v>
      </c>
      <c r="AF17" s="24">
        <v>1.2</v>
      </c>
      <c r="AG17" s="24">
        <v>3</v>
      </c>
      <c r="AH17" s="24">
        <v>0.4</v>
      </c>
      <c r="AI17" s="24">
        <v>1</v>
      </c>
      <c r="AJ17" s="33"/>
      <c r="AK17" s="33"/>
      <c r="AL17" s="43"/>
      <c r="AM17" s="33" t="s">
        <v>73</v>
      </c>
      <c r="AN17" s="35"/>
      <c r="AO17" s="35"/>
      <c r="AP17" s="33" t="s">
        <v>72</v>
      </c>
    </row>
    <row r="18" spans="1:42" ht="24.95" customHeight="1">
      <c r="A18" s="21">
        <f t="shared" si="1"/>
        <v>111.02700000000004</v>
      </c>
      <c r="B18" s="22" t="s">
        <v>53</v>
      </c>
      <c r="C18" s="23" t="s">
        <v>54</v>
      </c>
      <c r="D18" s="24" t="s">
        <v>74</v>
      </c>
      <c r="E18" s="35" t="s">
        <v>75</v>
      </c>
      <c r="F18" s="35" t="s">
        <v>51</v>
      </c>
      <c r="G18" s="25" t="s">
        <v>57</v>
      </c>
      <c r="H18" s="26">
        <v>43555</v>
      </c>
      <c r="I18" s="26">
        <v>43585</v>
      </c>
      <c r="J18" s="37" t="str">
        <f t="shared" si="0"/>
        <v>31.03.19 - 30.04.19 (1 months)</v>
      </c>
      <c r="K18" s="28" t="s">
        <v>49</v>
      </c>
      <c r="L18" s="29">
        <v>2300</v>
      </c>
      <c r="M18" s="29">
        <v>700</v>
      </c>
      <c r="N18" s="30">
        <v>8</v>
      </c>
      <c r="O18" s="29">
        <v>2300</v>
      </c>
      <c r="P18" s="29">
        <v>700</v>
      </c>
      <c r="Q18" s="30">
        <v>8</v>
      </c>
      <c r="R18" s="29">
        <v>2300</v>
      </c>
      <c r="S18" s="29">
        <v>700</v>
      </c>
      <c r="T18" s="30">
        <v>8</v>
      </c>
      <c r="U18" s="24">
        <v>4.28</v>
      </c>
      <c r="V18" s="24">
        <v>0</v>
      </c>
      <c r="W18" s="31">
        <v>0</v>
      </c>
      <c r="X18" s="32"/>
      <c r="Y18" s="24"/>
      <c r="Z18" s="24"/>
      <c r="AA18" s="24"/>
      <c r="AB18" s="24"/>
      <c r="AC18" s="24">
        <v>0.4</v>
      </c>
      <c r="AD18" s="24">
        <v>1</v>
      </c>
      <c r="AE18" s="24">
        <v>1</v>
      </c>
      <c r="AF18" s="24">
        <v>0.4</v>
      </c>
      <c r="AG18" s="24">
        <v>1</v>
      </c>
      <c r="AH18" s="24"/>
      <c r="AI18" s="24"/>
      <c r="AJ18" s="33"/>
      <c r="AK18" s="33"/>
      <c r="AL18" s="33" t="s">
        <v>60</v>
      </c>
      <c r="AM18" s="33" t="s">
        <v>76</v>
      </c>
      <c r="AN18" s="24"/>
      <c r="AO18" s="24"/>
      <c r="AP18" s="33"/>
    </row>
    <row r="19" spans="1:42" ht="24.95" customHeight="1">
      <c r="A19" s="21">
        <f t="shared" si="1"/>
        <v>111.02800000000005</v>
      </c>
      <c r="B19" s="22" t="s">
        <v>53</v>
      </c>
      <c r="C19" s="23" t="s">
        <v>54</v>
      </c>
      <c r="D19" s="24" t="s">
        <v>74</v>
      </c>
      <c r="E19" s="35" t="s">
        <v>75</v>
      </c>
      <c r="F19" s="35" t="s">
        <v>51</v>
      </c>
      <c r="G19" s="25" t="s">
        <v>57</v>
      </c>
      <c r="H19" s="26">
        <v>43556</v>
      </c>
      <c r="I19" s="26">
        <v>43585</v>
      </c>
      <c r="J19" s="37" t="str">
        <f t="shared" si="0"/>
        <v>01.04.19 - 30.04.19 (1 months)</v>
      </c>
      <c r="K19" s="28" t="s">
        <v>49</v>
      </c>
      <c r="L19" s="29">
        <v>700</v>
      </c>
      <c r="M19" s="29">
        <v>2300</v>
      </c>
      <c r="N19" s="30">
        <v>16</v>
      </c>
      <c r="O19" s="29">
        <v>700</v>
      </c>
      <c r="P19" s="29">
        <v>2300</v>
      </c>
      <c r="Q19" s="30">
        <v>16</v>
      </c>
      <c r="R19" s="29">
        <v>700</v>
      </c>
      <c r="S19" s="29">
        <v>2300</v>
      </c>
      <c r="T19" s="34">
        <v>16</v>
      </c>
      <c r="U19" s="24">
        <v>4.28</v>
      </c>
      <c r="V19" s="24">
        <v>0</v>
      </c>
      <c r="W19" s="31">
        <v>0</v>
      </c>
      <c r="X19" s="32"/>
      <c r="Y19" s="24"/>
      <c r="Z19" s="24"/>
      <c r="AA19" s="24"/>
      <c r="AB19" s="24"/>
      <c r="AC19" s="24">
        <v>0.4</v>
      </c>
      <c r="AD19" s="24">
        <v>1</v>
      </c>
      <c r="AE19" s="24">
        <v>1</v>
      </c>
      <c r="AF19" s="24">
        <v>0.4</v>
      </c>
      <c r="AG19" s="24">
        <v>1</v>
      </c>
      <c r="AH19" s="24">
        <v>0.4</v>
      </c>
      <c r="AI19" s="24">
        <v>1</v>
      </c>
      <c r="AJ19" s="33"/>
      <c r="AK19" s="33"/>
      <c r="AL19" s="33" t="s">
        <v>60</v>
      </c>
      <c r="AM19" s="33" t="s">
        <v>76</v>
      </c>
      <c r="AN19" s="35"/>
      <c r="AO19" s="35"/>
      <c r="AP19" s="36"/>
    </row>
    <row r="20" spans="1:42" ht="24.95" customHeight="1">
      <c r="A20" s="39">
        <f t="shared" si="1"/>
        <v>111.02900000000005</v>
      </c>
      <c r="B20" s="41" t="s">
        <v>67</v>
      </c>
      <c r="C20" s="41">
        <v>4</v>
      </c>
      <c r="D20" s="24" t="s">
        <v>74</v>
      </c>
      <c r="E20" s="35" t="s">
        <v>75</v>
      </c>
      <c r="F20" s="35" t="s">
        <v>51</v>
      </c>
      <c r="G20" s="25" t="s">
        <v>57</v>
      </c>
      <c r="H20" s="26">
        <v>43555</v>
      </c>
      <c r="I20" s="26">
        <v>43585</v>
      </c>
      <c r="J20" s="37" t="str">
        <f t="shared" si="0"/>
        <v>31.03.19 - 30.04.19 (1 months)</v>
      </c>
      <c r="K20" s="28" t="s">
        <v>49</v>
      </c>
      <c r="L20" s="29">
        <v>2300</v>
      </c>
      <c r="M20" s="29">
        <v>2300</v>
      </c>
      <c r="N20" s="30">
        <v>24</v>
      </c>
      <c r="O20" s="29">
        <v>2300</v>
      </c>
      <c r="P20" s="29">
        <v>2300</v>
      </c>
      <c r="Q20" s="30">
        <v>24</v>
      </c>
      <c r="R20" s="29">
        <v>2300</v>
      </c>
      <c r="S20" s="29">
        <v>2300</v>
      </c>
      <c r="T20" s="34">
        <v>24</v>
      </c>
      <c r="U20" s="24">
        <v>4.08</v>
      </c>
      <c r="V20" s="24">
        <v>0</v>
      </c>
      <c r="W20" s="31">
        <v>0</v>
      </c>
      <c r="X20" s="32"/>
      <c r="Y20" s="24"/>
      <c r="Z20" s="24"/>
      <c r="AA20" s="24"/>
      <c r="AB20" s="24"/>
      <c r="AC20" s="24">
        <v>0.4</v>
      </c>
      <c r="AD20" s="24">
        <v>1</v>
      </c>
      <c r="AE20" s="24">
        <v>1</v>
      </c>
      <c r="AF20" s="24">
        <v>0.4</v>
      </c>
      <c r="AG20" s="24">
        <v>1</v>
      </c>
      <c r="AH20" s="24"/>
      <c r="AI20" s="24"/>
      <c r="AJ20" s="33"/>
      <c r="AK20" s="33"/>
      <c r="AL20" s="43" t="s">
        <v>61</v>
      </c>
      <c r="AM20" s="33" t="s">
        <v>77</v>
      </c>
      <c r="AN20" s="35"/>
      <c r="AO20" s="35"/>
      <c r="AP20" s="36"/>
    </row>
    <row r="21" spans="1:42" ht="24.95" customHeight="1">
      <c r="A21" s="21">
        <f t="shared" si="1"/>
        <v>111.03000000000006</v>
      </c>
      <c r="B21" s="23" t="s">
        <v>67</v>
      </c>
      <c r="C21" s="23">
        <v>2</v>
      </c>
      <c r="D21" s="24" t="s">
        <v>78</v>
      </c>
      <c r="E21" s="24" t="s">
        <v>79</v>
      </c>
      <c r="F21" s="24" t="s">
        <v>47</v>
      </c>
      <c r="G21" s="25" t="s">
        <v>80</v>
      </c>
      <c r="H21" s="26">
        <v>43556</v>
      </c>
      <c r="I21" s="26">
        <v>43585</v>
      </c>
      <c r="J21" s="37" t="str">
        <f t="shared" si="0"/>
        <v>01.04.19 - 30.04.19 (1 months)</v>
      </c>
      <c r="K21" s="28" t="s">
        <v>49</v>
      </c>
      <c r="L21" s="29">
        <v>1500</v>
      </c>
      <c r="M21" s="29">
        <v>1900</v>
      </c>
      <c r="N21" s="30">
        <v>4</v>
      </c>
      <c r="O21" s="29">
        <v>1500</v>
      </c>
      <c r="P21" s="29">
        <v>1900</v>
      </c>
      <c r="Q21" s="30">
        <v>4</v>
      </c>
      <c r="R21" s="29">
        <v>1500</v>
      </c>
      <c r="S21" s="29">
        <v>1900</v>
      </c>
      <c r="T21" s="30">
        <v>4</v>
      </c>
      <c r="U21" s="24">
        <v>4500</v>
      </c>
      <c r="V21" s="24">
        <v>0</v>
      </c>
      <c r="W21" s="31"/>
      <c r="X21" s="32" t="s">
        <v>81</v>
      </c>
      <c r="Y21" s="24">
        <v>150</v>
      </c>
      <c r="Z21" s="24">
        <v>150</v>
      </c>
      <c r="AA21" s="24">
        <v>288</v>
      </c>
      <c r="AB21" s="24">
        <v>150</v>
      </c>
      <c r="AC21" s="24">
        <v>68</v>
      </c>
      <c r="AD21" s="24">
        <v>170</v>
      </c>
      <c r="AE21" s="24">
        <v>170</v>
      </c>
      <c r="AF21" s="24">
        <v>107</v>
      </c>
      <c r="AG21" s="24">
        <v>170</v>
      </c>
      <c r="AH21" s="24">
        <v>0</v>
      </c>
      <c r="AI21" s="24">
        <v>0</v>
      </c>
      <c r="AJ21" s="33"/>
      <c r="AK21" s="33"/>
      <c r="AL21" s="42"/>
      <c r="AM21" s="33"/>
      <c r="AN21" s="24"/>
      <c r="AO21" s="24"/>
      <c r="AP21" s="33"/>
    </row>
    <row r="22" spans="1:42" ht="24.95" customHeight="1">
      <c r="A22" s="21">
        <f t="shared" si="1"/>
        <v>111.03100000000006</v>
      </c>
      <c r="B22" s="45" t="s">
        <v>67</v>
      </c>
      <c r="C22" s="45">
        <v>1.3</v>
      </c>
      <c r="D22" s="35" t="s">
        <v>78</v>
      </c>
      <c r="E22" s="35" t="s">
        <v>79</v>
      </c>
      <c r="F22" s="24" t="s">
        <v>47</v>
      </c>
      <c r="G22" s="25" t="s">
        <v>80</v>
      </c>
      <c r="H22" s="26">
        <v>43556</v>
      </c>
      <c r="I22" s="26">
        <v>43585</v>
      </c>
      <c r="J22" s="37" t="str">
        <f t="shared" si="0"/>
        <v>01.04.19 - 30.04.19 (1 months)</v>
      </c>
      <c r="K22" s="28" t="s">
        <v>49</v>
      </c>
      <c r="L22" s="29">
        <v>1900</v>
      </c>
      <c r="M22" s="29">
        <v>2300</v>
      </c>
      <c r="N22" s="30">
        <v>4</v>
      </c>
      <c r="O22" s="29">
        <v>1900</v>
      </c>
      <c r="P22" s="29">
        <v>2300</v>
      </c>
      <c r="Q22" s="30">
        <v>4</v>
      </c>
      <c r="R22" s="29">
        <v>1900</v>
      </c>
      <c r="S22" s="29">
        <v>2300</v>
      </c>
      <c r="T22" s="34">
        <v>4</v>
      </c>
      <c r="U22" s="24">
        <v>4600</v>
      </c>
      <c r="V22" s="24">
        <v>0</v>
      </c>
      <c r="W22" s="31"/>
      <c r="X22" s="32" t="s">
        <v>81</v>
      </c>
      <c r="Y22" s="24">
        <v>150</v>
      </c>
      <c r="Z22" s="24">
        <v>150</v>
      </c>
      <c r="AA22" s="24">
        <v>288</v>
      </c>
      <c r="AB22" s="24">
        <v>150</v>
      </c>
      <c r="AC22" s="24">
        <v>68</v>
      </c>
      <c r="AD22" s="24">
        <v>170</v>
      </c>
      <c r="AE22" s="24">
        <v>170</v>
      </c>
      <c r="AF22" s="24">
        <v>107</v>
      </c>
      <c r="AG22" s="24">
        <v>170</v>
      </c>
      <c r="AH22" s="24">
        <v>0</v>
      </c>
      <c r="AI22" s="24">
        <v>0</v>
      </c>
      <c r="AJ22" s="33"/>
      <c r="AK22" s="33"/>
      <c r="AL22" s="43"/>
      <c r="AM22" s="33" t="s">
        <v>73</v>
      </c>
      <c r="AN22" s="35"/>
      <c r="AO22" s="35"/>
      <c r="AP22" s="36"/>
    </row>
    <row r="23" spans="1:42" ht="24.95" customHeight="1">
      <c r="A23" s="21">
        <f t="shared" si="1"/>
        <v>111.03200000000007</v>
      </c>
      <c r="B23" s="23" t="s">
        <v>67</v>
      </c>
      <c r="C23" s="23">
        <v>4</v>
      </c>
      <c r="D23" s="24" t="s">
        <v>82</v>
      </c>
      <c r="E23" s="24" t="s">
        <v>83</v>
      </c>
      <c r="F23" s="24" t="s">
        <v>51</v>
      </c>
      <c r="G23" s="25" t="s">
        <v>84</v>
      </c>
      <c r="H23" s="26">
        <v>43555</v>
      </c>
      <c r="I23" s="26">
        <v>43585</v>
      </c>
      <c r="J23" s="37" t="str">
        <f t="shared" si="0"/>
        <v>31.03.19 - 30.04.19 (1 months)</v>
      </c>
      <c r="K23" s="28" t="s">
        <v>85</v>
      </c>
      <c r="L23" s="29">
        <v>2300</v>
      </c>
      <c r="M23" s="29">
        <v>2300</v>
      </c>
      <c r="N23" s="30">
        <v>24</v>
      </c>
      <c r="O23" s="29">
        <v>2300</v>
      </c>
      <c r="P23" s="29">
        <v>2300</v>
      </c>
      <c r="Q23" s="30">
        <v>24</v>
      </c>
      <c r="R23" s="29">
        <v>2300</v>
      </c>
      <c r="S23" s="29">
        <v>2300</v>
      </c>
      <c r="T23" s="30">
        <v>24</v>
      </c>
      <c r="U23" s="24">
        <v>10</v>
      </c>
      <c r="V23" s="24"/>
      <c r="W23" s="31"/>
      <c r="X23" s="32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33"/>
      <c r="AK23" s="33"/>
      <c r="AL23" s="42"/>
      <c r="AM23" s="33" t="s">
        <v>86</v>
      </c>
      <c r="AN23" s="24"/>
      <c r="AO23" s="24">
        <v>10</v>
      </c>
      <c r="AP23" s="33" t="s">
        <v>86</v>
      </c>
    </row>
    <row r="24" spans="1:42" ht="24.95" customHeight="1">
      <c r="A24" s="21">
        <f t="shared" si="1"/>
        <v>111.03300000000007</v>
      </c>
      <c r="B24" s="46" t="s">
        <v>53</v>
      </c>
      <c r="C24" s="45" t="s">
        <v>54</v>
      </c>
      <c r="D24" s="35" t="s">
        <v>82</v>
      </c>
      <c r="E24" s="35" t="s">
        <v>83</v>
      </c>
      <c r="F24" s="24" t="s">
        <v>51</v>
      </c>
      <c r="G24" s="25" t="s">
        <v>84</v>
      </c>
      <c r="H24" s="26">
        <v>43555</v>
      </c>
      <c r="I24" s="26">
        <v>43585</v>
      </c>
      <c r="J24" s="37" t="str">
        <f t="shared" si="0"/>
        <v>31.03.19 - 30.04.19 (1 months)</v>
      </c>
      <c r="K24" s="28" t="s">
        <v>49</v>
      </c>
      <c r="L24" s="29">
        <v>2300</v>
      </c>
      <c r="M24" s="29">
        <v>2300</v>
      </c>
      <c r="N24" s="30">
        <v>24</v>
      </c>
      <c r="O24" s="29">
        <v>2300</v>
      </c>
      <c r="P24" s="29">
        <v>2300</v>
      </c>
      <c r="Q24" s="30">
        <v>24</v>
      </c>
      <c r="R24" s="29">
        <v>2300</v>
      </c>
      <c r="S24" s="29">
        <v>2300</v>
      </c>
      <c r="T24" s="34">
        <v>24</v>
      </c>
      <c r="U24" s="24">
        <v>20</v>
      </c>
      <c r="V24" s="24"/>
      <c r="W24" s="31"/>
      <c r="X24" s="32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33"/>
      <c r="AK24" s="33"/>
      <c r="AL24" s="43"/>
      <c r="AM24" s="33" t="s">
        <v>87</v>
      </c>
      <c r="AN24" s="35"/>
      <c r="AO24" s="35">
        <v>20</v>
      </c>
      <c r="AP24" s="33" t="s">
        <v>87</v>
      </c>
    </row>
    <row r="25" spans="1:42" ht="24.95" customHeight="1">
      <c r="A25" s="21">
        <f>A24+0.003</f>
        <v>111.03600000000007</v>
      </c>
      <c r="B25" s="22" t="s">
        <v>53</v>
      </c>
      <c r="C25" s="23" t="s">
        <v>54</v>
      </c>
      <c r="D25" s="24" t="s">
        <v>88</v>
      </c>
      <c r="E25" s="24" t="s">
        <v>89</v>
      </c>
      <c r="F25" s="35" t="s">
        <v>51</v>
      </c>
      <c r="G25" s="25" t="s">
        <v>90</v>
      </c>
      <c r="H25" s="26">
        <v>43556</v>
      </c>
      <c r="I25" s="26">
        <v>43585</v>
      </c>
      <c r="J25" s="37" t="str">
        <f t="shared" si="0"/>
        <v>01.04.19 - 30.04.19 (1 months)</v>
      </c>
      <c r="K25" s="44" t="s">
        <v>49</v>
      </c>
      <c r="L25" s="29">
        <v>700</v>
      </c>
      <c r="M25" s="29">
        <v>2300</v>
      </c>
      <c r="N25" s="30">
        <v>16</v>
      </c>
      <c r="O25" s="29">
        <v>700</v>
      </c>
      <c r="P25" s="29">
        <v>2300</v>
      </c>
      <c r="Q25" s="30">
        <v>16</v>
      </c>
      <c r="R25" s="29">
        <v>700</v>
      </c>
      <c r="S25" s="29">
        <v>2300</v>
      </c>
      <c r="T25" s="34">
        <v>16</v>
      </c>
      <c r="U25" s="24">
        <v>11.55</v>
      </c>
      <c r="V25" s="24"/>
      <c r="W25" s="31"/>
      <c r="X25" s="32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33"/>
      <c r="AK25" s="33"/>
      <c r="AL25" s="43"/>
      <c r="AM25" s="33"/>
      <c r="AN25" s="35"/>
      <c r="AO25" s="35">
        <v>7</v>
      </c>
      <c r="AP25" s="36"/>
    </row>
    <row r="26" spans="1:42" ht="24.95" customHeight="1">
      <c r="A26" s="21">
        <f t="shared" si="1"/>
        <v>111.03700000000008</v>
      </c>
      <c r="B26" s="22" t="s">
        <v>53</v>
      </c>
      <c r="C26" s="23" t="s">
        <v>54</v>
      </c>
      <c r="D26" s="24" t="s">
        <v>91</v>
      </c>
      <c r="E26" s="24" t="s">
        <v>92</v>
      </c>
      <c r="F26" s="24" t="s">
        <v>51</v>
      </c>
      <c r="G26" s="25" t="s">
        <v>65</v>
      </c>
      <c r="H26" s="26">
        <v>43556</v>
      </c>
      <c r="I26" s="26">
        <v>43585</v>
      </c>
      <c r="J26" s="37" t="str">
        <f t="shared" si="0"/>
        <v>01.04.19 - 30.04.19 (1 months)</v>
      </c>
      <c r="K26" s="28" t="s">
        <v>49</v>
      </c>
      <c r="L26" s="47">
        <v>700</v>
      </c>
      <c r="M26" s="47">
        <v>1500</v>
      </c>
      <c r="N26" s="30">
        <v>8</v>
      </c>
      <c r="O26" s="47">
        <v>700</v>
      </c>
      <c r="P26" s="47">
        <v>1500</v>
      </c>
      <c r="Q26" s="30">
        <v>8</v>
      </c>
      <c r="R26" s="47">
        <v>700</v>
      </c>
      <c r="S26" s="47">
        <v>1500</v>
      </c>
      <c r="T26" s="30">
        <v>8</v>
      </c>
      <c r="U26" s="24">
        <v>178</v>
      </c>
      <c r="V26" s="24"/>
      <c r="W26" s="31"/>
      <c r="X26" s="48"/>
      <c r="Y26" s="24"/>
      <c r="Z26" s="24"/>
      <c r="AA26" s="24"/>
      <c r="AB26" s="24"/>
      <c r="AC26" s="24">
        <v>8</v>
      </c>
      <c r="AD26" s="24">
        <v>20</v>
      </c>
      <c r="AE26" s="24">
        <v>20</v>
      </c>
      <c r="AF26" s="24">
        <v>8</v>
      </c>
      <c r="AG26" s="24">
        <v>20</v>
      </c>
      <c r="AH26" s="24">
        <v>8</v>
      </c>
      <c r="AI26" s="24">
        <v>20</v>
      </c>
      <c r="AJ26" s="33"/>
      <c r="AK26" s="33"/>
      <c r="AL26" s="49"/>
      <c r="AM26" s="33"/>
      <c r="AN26" s="24"/>
      <c r="AO26" s="24"/>
      <c r="AP26" s="33" t="s">
        <v>72</v>
      </c>
    </row>
    <row r="27" spans="1:42" ht="24.95" customHeight="1">
      <c r="A27" s="21">
        <f t="shared" si="1"/>
        <v>111.03800000000008</v>
      </c>
      <c r="B27" s="23" t="s">
        <v>67</v>
      </c>
      <c r="C27" s="23">
        <v>1.3</v>
      </c>
      <c r="D27" s="24" t="s">
        <v>91</v>
      </c>
      <c r="E27" s="24" t="s">
        <v>92</v>
      </c>
      <c r="F27" s="24" t="s">
        <v>51</v>
      </c>
      <c r="G27" s="25" t="s">
        <v>65</v>
      </c>
      <c r="H27" s="26">
        <v>43556</v>
      </c>
      <c r="I27" s="26">
        <v>43585</v>
      </c>
      <c r="J27" s="37" t="str">
        <f t="shared" si="0"/>
        <v>01.04.19 - 30.04.19 (1 months)</v>
      </c>
      <c r="K27" s="28" t="s">
        <v>49</v>
      </c>
      <c r="L27" s="47">
        <v>1500</v>
      </c>
      <c r="M27" s="47">
        <v>1900</v>
      </c>
      <c r="N27" s="30">
        <v>4</v>
      </c>
      <c r="O27" s="47">
        <v>1500</v>
      </c>
      <c r="P27" s="47">
        <v>1900</v>
      </c>
      <c r="Q27" s="30">
        <v>4</v>
      </c>
      <c r="R27" s="47">
        <v>1500</v>
      </c>
      <c r="S27" s="47">
        <v>1900</v>
      </c>
      <c r="T27" s="34">
        <v>4</v>
      </c>
      <c r="U27" s="24">
        <v>184</v>
      </c>
      <c r="V27" s="24"/>
      <c r="W27" s="31"/>
      <c r="X27" s="48"/>
      <c r="Y27" s="24"/>
      <c r="Z27" s="24"/>
      <c r="AA27" s="24"/>
      <c r="AB27" s="24"/>
      <c r="AC27" s="24">
        <v>8</v>
      </c>
      <c r="AD27" s="24">
        <v>20</v>
      </c>
      <c r="AE27" s="24">
        <v>20</v>
      </c>
      <c r="AF27" s="24">
        <v>8</v>
      </c>
      <c r="AG27" s="24">
        <v>20</v>
      </c>
      <c r="AH27" s="24">
        <v>8</v>
      </c>
      <c r="AI27" s="24">
        <v>20</v>
      </c>
      <c r="AJ27" s="33"/>
      <c r="AK27" s="33"/>
      <c r="AL27" s="50" t="s">
        <v>60</v>
      </c>
      <c r="AM27" s="33" t="s">
        <v>73</v>
      </c>
      <c r="AN27" s="35"/>
      <c r="AO27" s="35"/>
      <c r="AP27" s="33" t="s">
        <v>72</v>
      </c>
    </row>
    <row r="28" spans="1:42" ht="24.95" customHeight="1">
      <c r="A28" s="21">
        <f t="shared" si="1"/>
        <v>111.03900000000009</v>
      </c>
      <c r="B28" s="23" t="s">
        <v>67</v>
      </c>
      <c r="C28" s="23">
        <v>1.3</v>
      </c>
      <c r="D28" s="24" t="s">
        <v>91</v>
      </c>
      <c r="E28" s="24" t="s">
        <v>92</v>
      </c>
      <c r="F28" s="24" t="s">
        <v>51</v>
      </c>
      <c r="G28" s="25" t="s">
        <v>65</v>
      </c>
      <c r="H28" s="26">
        <v>43556</v>
      </c>
      <c r="I28" s="26">
        <v>43585</v>
      </c>
      <c r="J28" s="37" t="str">
        <f t="shared" si="0"/>
        <v>01.04.19 - 30.04.19 (1 months)</v>
      </c>
      <c r="K28" s="28" t="s">
        <v>49</v>
      </c>
      <c r="L28" s="47">
        <v>1900</v>
      </c>
      <c r="M28" s="47">
        <v>2300</v>
      </c>
      <c r="N28" s="30">
        <v>4</v>
      </c>
      <c r="O28" s="47">
        <v>1900</v>
      </c>
      <c r="P28" s="47">
        <v>2300</v>
      </c>
      <c r="Q28" s="30">
        <v>4</v>
      </c>
      <c r="R28" s="47">
        <v>1900</v>
      </c>
      <c r="S28" s="47">
        <v>2300</v>
      </c>
      <c r="T28" s="34">
        <v>4</v>
      </c>
      <c r="U28" s="24">
        <v>178</v>
      </c>
      <c r="V28" s="24"/>
      <c r="W28" s="31"/>
      <c r="X28" s="48"/>
      <c r="Y28" s="24"/>
      <c r="Z28" s="24"/>
      <c r="AA28" s="24"/>
      <c r="AB28" s="24"/>
      <c r="AC28" s="24">
        <v>8</v>
      </c>
      <c r="AD28" s="24">
        <v>20</v>
      </c>
      <c r="AE28" s="24">
        <v>20</v>
      </c>
      <c r="AF28" s="24">
        <v>8</v>
      </c>
      <c r="AG28" s="24">
        <v>20</v>
      </c>
      <c r="AH28" s="24">
        <v>8</v>
      </c>
      <c r="AI28" s="24">
        <v>20</v>
      </c>
      <c r="AJ28" s="33"/>
      <c r="AK28" s="33"/>
      <c r="AL28" s="50" t="s">
        <v>60</v>
      </c>
      <c r="AM28" s="33"/>
      <c r="AN28" s="35"/>
      <c r="AO28" s="35"/>
      <c r="AP28" s="33" t="s">
        <v>72</v>
      </c>
    </row>
    <row r="29" spans="1:42" ht="24.95" customHeight="1">
      <c r="A29" s="21">
        <f t="shared" si="1"/>
        <v>111.04000000000009</v>
      </c>
      <c r="B29" s="46" t="s">
        <v>53</v>
      </c>
      <c r="C29" s="45" t="s">
        <v>54</v>
      </c>
      <c r="D29" s="35" t="s">
        <v>93</v>
      </c>
      <c r="E29" s="35" t="s">
        <v>94</v>
      </c>
      <c r="F29" s="24" t="s">
        <v>47</v>
      </c>
      <c r="G29" s="25" t="s">
        <v>65</v>
      </c>
      <c r="H29" s="26">
        <v>43555</v>
      </c>
      <c r="I29" s="26">
        <v>43585</v>
      </c>
      <c r="J29" s="37" t="str">
        <f t="shared" si="0"/>
        <v>31.03.19 - 30.04.19 (1 months)</v>
      </c>
      <c r="K29" s="28" t="s">
        <v>49</v>
      </c>
      <c r="L29" s="29">
        <v>2300</v>
      </c>
      <c r="M29" s="29">
        <v>700</v>
      </c>
      <c r="N29" s="30">
        <v>8</v>
      </c>
      <c r="O29" s="29">
        <v>2300</v>
      </c>
      <c r="P29" s="29">
        <v>700</v>
      </c>
      <c r="Q29" s="30">
        <v>8</v>
      </c>
      <c r="R29" s="29">
        <v>2300</v>
      </c>
      <c r="S29" s="29">
        <v>700</v>
      </c>
      <c r="T29" s="34">
        <v>8</v>
      </c>
      <c r="U29" s="24">
        <v>82.72</v>
      </c>
      <c r="V29" s="24"/>
      <c r="W29" s="31"/>
      <c r="X29" s="32"/>
      <c r="Y29" s="24"/>
      <c r="Z29" s="24"/>
      <c r="AA29" s="24"/>
      <c r="AB29" s="24"/>
      <c r="AC29" s="24">
        <v>4.4000000000000004</v>
      </c>
      <c r="AD29" s="24">
        <v>11</v>
      </c>
      <c r="AE29" s="24">
        <v>11</v>
      </c>
      <c r="AF29" s="24">
        <v>4.4000000000000004</v>
      </c>
      <c r="AG29" s="24">
        <v>11</v>
      </c>
      <c r="AH29" s="24">
        <v>4.4000000000000004</v>
      </c>
      <c r="AI29" s="24">
        <v>11</v>
      </c>
      <c r="AJ29" s="33"/>
      <c r="AK29" s="33"/>
      <c r="AL29" s="43"/>
      <c r="AM29" s="33"/>
      <c r="AN29" s="35"/>
      <c r="AO29" s="35"/>
      <c r="AP29" s="33" t="s">
        <v>72</v>
      </c>
    </row>
    <row r="30" spans="1:42" ht="24.95" customHeight="1">
      <c r="A30" s="21">
        <f t="shared" si="1"/>
        <v>111.0410000000001</v>
      </c>
      <c r="B30" s="46" t="s">
        <v>53</v>
      </c>
      <c r="C30" s="45" t="s">
        <v>54</v>
      </c>
      <c r="D30" s="35" t="s">
        <v>93</v>
      </c>
      <c r="E30" s="35" t="s">
        <v>94</v>
      </c>
      <c r="F30" s="24" t="s">
        <v>47</v>
      </c>
      <c r="G30" s="25" t="s">
        <v>65</v>
      </c>
      <c r="H30" s="26">
        <v>43556</v>
      </c>
      <c r="I30" s="26">
        <v>43585</v>
      </c>
      <c r="J30" s="37" t="str">
        <f t="shared" si="0"/>
        <v>01.04.19 - 30.04.19 (1 months)</v>
      </c>
      <c r="K30" s="51" t="s">
        <v>49</v>
      </c>
      <c r="L30" s="29">
        <v>700</v>
      </c>
      <c r="M30" s="29">
        <v>1500</v>
      </c>
      <c r="N30" s="30">
        <v>8</v>
      </c>
      <c r="O30" s="29">
        <v>700</v>
      </c>
      <c r="P30" s="29">
        <v>1500</v>
      </c>
      <c r="Q30" s="30">
        <v>8</v>
      </c>
      <c r="R30" s="29">
        <v>700</v>
      </c>
      <c r="S30" s="29">
        <v>1500</v>
      </c>
      <c r="T30" s="34">
        <v>8</v>
      </c>
      <c r="U30" s="35">
        <v>78.87</v>
      </c>
      <c r="V30" s="24"/>
      <c r="W30" s="31"/>
      <c r="X30" s="38"/>
      <c r="Y30" s="35"/>
      <c r="Z30" s="35"/>
      <c r="AA30" s="35"/>
      <c r="AB30" s="35"/>
      <c r="AC30" s="24">
        <v>4.4000000000000004</v>
      </c>
      <c r="AD30" s="24">
        <v>11</v>
      </c>
      <c r="AE30" s="24">
        <v>11</v>
      </c>
      <c r="AF30" s="24">
        <v>4.4000000000000004</v>
      </c>
      <c r="AG30" s="24">
        <v>11</v>
      </c>
      <c r="AH30" s="24">
        <v>4.4000000000000004</v>
      </c>
      <c r="AI30" s="24">
        <v>11</v>
      </c>
      <c r="AJ30" s="36"/>
      <c r="AK30" s="36"/>
      <c r="AL30" s="43"/>
      <c r="AM30" s="33"/>
      <c r="AN30" s="35"/>
      <c r="AO30" s="35"/>
      <c r="AP30" s="33" t="s">
        <v>72</v>
      </c>
    </row>
    <row r="31" spans="1:42" ht="24.95" customHeight="1">
      <c r="A31" s="39">
        <f t="shared" si="1"/>
        <v>111.0420000000001</v>
      </c>
      <c r="B31" s="52" t="s">
        <v>67</v>
      </c>
      <c r="C31" s="52">
        <v>1.3</v>
      </c>
      <c r="D31" s="35" t="s">
        <v>93</v>
      </c>
      <c r="E31" s="35" t="s">
        <v>94</v>
      </c>
      <c r="F31" s="24" t="s">
        <v>47</v>
      </c>
      <c r="G31" s="25" t="s">
        <v>65</v>
      </c>
      <c r="H31" s="26">
        <v>43556</v>
      </c>
      <c r="I31" s="26">
        <v>43585</v>
      </c>
      <c r="J31" s="37" t="str">
        <f t="shared" si="0"/>
        <v>01.04.19 - 30.04.19 (1 months)</v>
      </c>
      <c r="K31" s="28" t="s">
        <v>49</v>
      </c>
      <c r="L31" s="29">
        <v>1500</v>
      </c>
      <c r="M31" s="29">
        <v>2300</v>
      </c>
      <c r="N31" s="30">
        <v>8</v>
      </c>
      <c r="O31" s="29">
        <v>1500</v>
      </c>
      <c r="P31" s="29">
        <v>2300</v>
      </c>
      <c r="Q31" s="30">
        <v>8</v>
      </c>
      <c r="R31" s="29">
        <v>1500</v>
      </c>
      <c r="S31" s="29">
        <v>2300</v>
      </c>
      <c r="T31" s="34">
        <v>8</v>
      </c>
      <c r="U31" s="24">
        <v>88.88</v>
      </c>
      <c r="V31" s="24"/>
      <c r="W31" s="31"/>
      <c r="X31" s="38"/>
      <c r="Y31" s="35"/>
      <c r="Z31" s="35"/>
      <c r="AA31" s="35"/>
      <c r="AB31" s="35"/>
      <c r="AC31" s="24">
        <v>4.4000000000000004</v>
      </c>
      <c r="AD31" s="24">
        <v>11</v>
      </c>
      <c r="AE31" s="24">
        <v>11</v>
      </c>
      <c r="AF31" s="24">
        <v>4.4000000000000004</v>
      </c>
      <c r="AG31" s="24">
        <v>11</v>
      </c>
      <c r="AH31" s="24">
        <v>4.4000000000000004</v>
      </c>
      <c r="AI31" s="24">
        <v>11</v>
      </c>
      <c r="AJ31" s="33"/>
      <c r="AK31" s="33"/>
      <c r="AL31" s="43"/>
      <c r="AM31" s="33"/>
      <c r="AN31" s="35"/>
      <c r="AO31" s="35"/>
      <c r="AP31" s="33" t="s">
        <v>72</v>
      </c>
    </row>
    <row r="32" spans="1:42" ht="24.95" customHeight="1">
      <c r="A32" s="39">
        <f t="shared" si="1"/>
        <v>111.04300000000011</v>
      </c>
      <c r="B32" s="53" t="s">
        <v>53</v>
      </c>
      <c r="C32" s="52" t="s">
        <v>54</v>
      </c>
      <c r="D32" s="35" t="s">
        <v>91</v>
      </c>
      <c r="E32" s="35" t="s">
        <v>95</v>
      </c>
      <c r="F32" s="24" t="s">
        <v>51</v>
      </c>
      <c r="G32" s="25" t="s">
        <v>65</v>
      </c>
      <c r="H32" s="26">
        <v>43555</v>
      </c>
      <c r="I32" s="26">
        <v>43585</v>
      </c>
      <c r="J32" s="37" t="str">
        <f t="shared" si="0"/>
        <v>31.03.19 - 30.04.19 (1 months)</v>
      </c>
      <c r="K32" s="28" t="s">
        <v>49</v>
      </c>
      <c r="L32" s="29">
        <v>2300</v>
      </c>
      <c r="M32" s="29">
        <v>700</v>
      </c>
      <c r="N32" s="30">
        <v>8</v>
      </c>
      <c r="O32" s="29">
        <v>2300</v>
      </c>
      <c r="P32" s="29">
        <v>700</v>
      </c>
      <c r="Q32" s="30">
        <v>8</v>
      </c>
      <c r="R32" s="29">
        <v>2300</v>
      </c>
      <c r="S32" s="29">
        <v>700</v>
      </c>
      <c r="T32" s="34">
        <v>8</v>
      </c>
      <c r="U32" s="24">
        <v>30</v>
      </c>
      <c r="V32" s="24"/>
      <c r="W32" s="31"/>
      <c r="X32" s="32"/>
      <c r="Y32" s="24"/>
      <c r="Z32" s="24"/>
      <c r="AA32" s="24"/>
      <c r="AB32" s="24"/>
      <c r="AC32" s="24">
        <v>1.6</v>
      </c>
      <c r="AD32" s="24">
        <v>4</v>
      </c>
      <c r="AE32" s="24">
        <v>4</v>
      </c>
      <c r="AF32" s="24">
        <v>1.6</v>
      </c>
      <c r="AG32" s="24">
        <v>4</v>
      </c>
      <c r="AH32" s="24">
        <v>1.6</v>
      </c>
      <c r="AI32" s="24">
        <v>4</v>
      </c>
      <c r="AJ32" s="33"/>
      <c r="AK32" s="33"/>
      <c r="AL32" s="43"/>
      <c r="AM32" s="33"/>
      <c r="AN32" s="35"/>
      <c r="AO32" s="35"/>
      <c r="AP32" s="33" t="s">
        <v>72</v>
      </c>
    </row>
    <row r="33" spans="1:42" ht="24.95" customHeight="1">
      <c r="A33" s="21">
        <f t="shared" si="1"/>
        <v>111.04400000000011</v>
      </c>
      <c r="B33" s="46" t="s">
        <v>53</v>
      </c>
      <c r="C33" s="45" t="s">
        <v>54</v>
      </c>
      <c r="D33" s="35" t="s">
        <v>91</v>
      </c>
      <c r="E33" s="35" t="s">
        <v>95</v>
      </c>
      <c r="F33" s="24" t="s">
        <v>51</v>
      </c>
      <c r="G33" s="25" t="s">
        <v>65</v>
      </c>
      <c r="H33" s="26">
        <v>43556</v>
      </c>
      <c r="I33" s="26">
        <v>43585</v>
      </c>
      <c r="J33" s="37" t="str">
        <f t="shared" si="0"/>
        <v>01.04.19 - 30.04.19 (1 months)</v>
      </c>
      <c r="K33" s="28" t="s">
        <v>49</v>
      </c>
      <c r="L33" s="29">
        <v>700</v>
      </c>
      <c r="M33" s="29">
        <v>2300</v>
      </c>
      <c r="N33" s="30">
        <v>16</v>
      </c>
      <c r="O33" s="29">
        <v>700</v>
      </c>
      <c r="P33" s="29">
        <v>2300</v>
      </c>
      <c r="Q33" s="30">
        <v>16</v>
      </c>
      <c r="R33" s="29">
        <v>700</v>
      </c>
      <c r="S33" s="29">
        <v>2300</v>
      </c>
      <c r="T33" s="34">
        <v>16</v>
      </c>
      <c r="U33" s="24">
        <v>28</v>
      </c>
      <c r="V33" s="24"/>
      <c r="W33" s="31"/>
      <c r="X33" s="32"/>
      <c r="Y33" s="24"/>
      <c r="Z33" s="24"/>
      <c r="AA33" s="24"/>
      <c r="AB33" s="24"/>
      <c r="AC33" s="24">
        <v>1.6</v>
      </c>
      <c r="AD33" s="24">
        <v>4</v>
      </c>
      <c r="AE33" s="24">
        <v>4</v>
      </c>
      <c r="AF33" s="24">
        <v>1.6</v>
      </c>
      <c r="AG33" s="24">
        <v>4</v>
      </c>
      <c r="AH33" s="24">
        <v>1.6</v>
      </c>
      <c r="AI33" s="24">
        <v>4</v>
      </c>
      <c r="AJ33" s="33"/>
      <c r="AK33" s="33"/>
      <c r="AL33" s="43"/>
      <c r="AM33" s="33"/>
      <c r="AN33" s="35"/>
      <c r="AO33" s="35"/>
      <c r="AP33" s="33" t="s">
        <v>72</v>
      </c>
    </row>
    <row r="34" spans="1:42" ht="24.95" customHeight="1">
      <c r="A34" s="21">
        <f t="shared" si="1"/>
        <v>111.04500000000012</v>
      </c>
      <c r="B34" s="45" t="s">
        <v>67</v>
      </c>
      <c r="C34" s="45">
        <v>5</v>
      </c>
      <c r="D34" s="35" t="s">
        <v>91</v>
      </c>
      <c r="E34" s="35" t="s">
        <v>96</v>
      </c>
      <c r="F34" s="24" t="s">
        <v>51</v>
      </c>
      <c r="G34" s="25" t="s">
        <v>97</v>
      </c>
      <c r="H34" s="26">
        <v>43555</v>
      </c>
      <c r="I34" s="26">
        <v>43585</v>
      </c>
      <c r="J34" s="37" t="str">
        <f t="shared" si="0"/>
        <v>31.03.19 - 30.04.19 (1 months)</v>
      </c>
      <c r="K34" s="28" t="s">
        <v>49</v>
      </c>
      <c r="L34" s="29">
        <v>2300</v>
      </c>
      <c r="M34" s="29">
        <v>700</v>
      </c>
      <c r="N34" s="30">
        <v>8</v>
      </c>
      <c r="O34" s="29">
        <v>2300</v>
      </c>
      <c r="P34" s="29">
        <v>700</v>
      </c>
      <c r="Q34" s="30">
        <v>8</v>
      </c>
      <c r="R34" s="29">
        <v>2300</v>
      </c>
      <c r="S34" s="29">
        <v>700</v>
      </c>
      <c r="T34" s="34">
        <v>8</v>
      </c>
      <c r="U34" s="24">
        <v>7.8</v>
      </c>
      <c r="V34" s="24"/>
      <c r="W34" s="31"/>
      <c r="X34" s="32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33"/>
      <c r="AK34" s="33"/>
      <c r="AL34" s="43"/>
      <c r="AM34" s="33"/>
      <c r="AN34" s="35"/>
      <c r="AO34" s="35">
        <v>11</v>
      </c>
      <c r="AP34" s="36"/>
    </row>
    <row r="35" spans="1:42" ht="24.95" customHeight="1">
      <c r="A35" s="21">
        <f t="shared" si="1"/>
        <v>111.04600000000012</v>
      </c>
      <c r="B35" s="46" t="s">
        <v>53</v>
      </c>
      <c r="C35" s="45" t="s">
        <v>54</v>
      </c>
      <c r="D35" s="35" t="s">
        <v>91</v>
      </c>
      <c r="E35" s="35" t="s">
        <v>96</v>
      </c>
      <c r="F35" s="24" t="s">
        <v>51</v>
      </c>
      <c r="G35" s="25" t="s">
        <v>97</v>
      </c>
      <c r="H35" s="26">
        <v>43556</v>
      </c>
      <c r="I35" s="26">
        <v>43585</v>
      </c>
      <c r="J35" s="37" t="str">
        <f t="shared" si="0"/>
        <v>01.04.19 - 30.04.19 (1 months)</v>
      </c>
      <c r="K35" s="28" t="s">
        <v>49</v>
      </c>
      <c r="L35" s="29">
        <v>700</v>
      </c>
      <c r="M35" s="29">
        <v>2300</v>
      </c>
      <c r="N35" s="30">
        <v>16</v>
      </c>
      <c r="O35" s="29">
        <v>700</v>
      </c>
      <c r="P35" s="29">
        <v>2300</v>
      </c>
      <c r="Q35" s="30">
        <v>16</v>
      </c>
      <c r="R35" s="29">
        <v>700</v>
      </c>
      <c r="S35" s="29">
        <v>2300</v>
      </c>
      <c r="T35" s="34">
        <v>16</v>
      </c>
      <c r="U35" s="35">
        <v>33</v>
      </c>
      <c r="V35" s="24"/>
      <c r="W35" s="31"/>
      <c r="X35" s="38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6"/>
      <c r="AK35" s="36"/>
      <c r="AL35" s="43"/>
      <c r="AM35" s="33"/>
      <c r="AN35" s="35"/>
      <c r="AO35" s="35">
        <v>11</v>
      </c>
      <c r="AP35" s="36"/>
    </row>
    <row r="36" spans="1:42" ht="24.95" customHeight="1">
      <c r="A36" s="21">
        <f t="shared" si="1"/>
        <v>111.04700000000012</v>
      </c>
      <c r="B36" s="45" t="s">
        <v>67</v>
      </c>
      <c r="C36" s="45">
        <v>5</v>
      </c>
      <c r="D36" s="35" t="s">
        <v>91</v>
      </c>
      <c r="E36" s="35" t="s">
        <v>98</v>
      </c>
      <c r="F36" s="24" t="s">
        <v>51</v>
      </c>
      <c r="G36" s="25" t="s">
        <v>97</v>
      </c>
      <c r="H36" s="26">
        <v>43555</v>
      </c>
      <c r="I36" s="26">
        <v>43585</v>
      </c>
      <c r="J36" s="37" t="str">
        <f t="shared" si="0"/>
        <v>31.03.19 - 30.04.19 (1 months)</v>
      </c>
      <c r="K36" s="28" t="s">
        <v>49</v>
      </c>
      <c r="L36" s="29">
        <v>2300</v>
      </c>
      <c r="M36" s="29">
        <v>700</v>
      </c>
      <c r="N36" s="30">
        <v>8</v>
      </c>
      <c r="O36" s="29">
        <v>2300</v>
      </c>
      <c r="P36" s="29">
        <v>700</v>
      </c>
      <c r="Q36" s="30">
        <v>8</v>
      </c>
      <c r="R36" s="29">
        <v>2300</v>
      </c>
      <c r="S36" s="29">
        <v>700</v>
      </c>
      <c r="T36" s="34">
        <v>8</v>
      </c>
      <c r="U36" s="35">
        <v>4</v>
      </c>
      <c r="V36" s="24"/>
      <c r="W36" s="31"/>
      <c r="X36" s="38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6"/>
      <c r="AK36" s="36"/>
      <c r="AL36" s="43"/>
      <c r="AM36" s="33"/>
      <c r="AN36" s="35"/>
      <c r="AO36" s="35">
        <v>5</v>
      </c>
      <c r="AP36" s="36"/>
    </row>
    <row r="37" spans="1:42" ht="24.95" customHeight="1">
      <c r="A37" s="21">
        <f t="shared" si="1"/>
        <v>111.04800000000013</v>
      </c>
      <c r="B37" s="46" t="s">
        <v>53</v>
      </c>
      <c r="C37" s="45" t="s">
        <v>54</v>
      </c>
      <c r="D37" s="35" t="s">
        <v>91</v>
      </c>
      <c r="E37" s="35" t="s">
        <v>98</v>
      </c>
      <c r="F37" s="24" t="s">
        <v>51</v>
      </c>
      <c r="G37" s="25" t="s">
        <v>97</v>
      </c>
      <c r="H37" s="26">
        <v>43556</v>
      </c>
      <c r="I37" s="26">
        <v>43585</v>
      </c>
      <c r="J37" s="37" t="str">
        <f t="shared" si="0"/>
        <v>01.04.19 - 30.04.19 (1 months)</v>
      </c>
      <c r="K37" s="28" t="s">
        <v>49</v>
      </c>
      <c r="L37" s="29">
        <v>700</v>
      </c>
      <c r="M37" s="29">
        <v>2300</v>
      </c>
      <c r="N37" s="30">
        <v>16</v>
      </c>
      <c r="O37" s="29">
        <v>700</v>
      </c>
      <c r="P37" s="29">
        <v>2300</v>
      </c>
      <c r="Q37" s="30">
        <v>16</v>
      </c>
      <c r="R37" s="29">
        <v>700</v>
      </c>
      <c r="S37" s="29">
        <v>2300</v>
      </c>
      <c r="T37" s="34">
        <v>16</v>
      </c>
      <c r="U37" s="35">
        <v>17.5</v>
      </c>
      <c r="V37" s="24"/>
      <c r="W37" s="31"/>
      <c r="X37" s="38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6"/>
      <c r="AK37" s="36"/>
      <c r="AL37" s="43"/>
      <c r="AM37" s="33"/>
      <c r="AN37" s="35"/>
      <c r="AO37" s="35">
        <v>5</v>
      </c>
      <c r="AP37" s="36"/>
    </row>
    <row r="38" spans="1:42" ht="24.95" customHeight="1">
      <c r="A38" s="21">
        <f t="shared" si="1"/>
        <v>111.04900000000013</v>
      </c>
      <c r="B38" s="45" t="s">
        <v>67</v>
      </c>
      <c r="C38" s="45">
        <v>4</v>
      </c>
      <c r="D38" s="35" t="s">
        <v>91</v>
      </c>
      <c r="E38" s="35" t="s">
        <v>99</v>
      </c>
      <c r="F38" s="24" t="s">
        <v>51</v>
      </c>
      <c r="G38" s="25" t="s">
        <v>65</v>
      </c>
      <c r="H38" s="26">
        <v>43555</v>
      </c>
      <c r="I38" s="26">
        <v>43585</v>
      </c>
      <c r="J38" s="37" t="str">
        <f t="shared" si="0"/>
        <v>31.03.19 - 30.04.19 (1 months)</v>
      </c>
      <c r="K38" s="51" t="s">
        <v>49</v>
      </c>
      <c r="L38" s="47">
        <v>2300</v>
      </c>
      <c r="M38" s="47">
        <v>2300</v>
      </c>
      <c r="N38" s="30">
        <v>24</v>
      </c>
      <c r="O38" s="47">
        <v>2300</v>
      </c>
      <c r="P38" s="47">
        <v>2300</v>
      </c>
      <c r="Q38" s="30">
        <v>24</v>
      </c>
      <c r="R38" s="47">
        <v>2300</v>
      </c>
      <c r="S38" s="47">
        <v>2300</v>
      </c>
      <c r="T38" s="34">
        <v>24</v>
      </c>
      <c r="U38" s="35">
        <v>16</v>
      </c>
      <c r="V38" s="24"/>
      <c r="W38" s="31"/>
      <c r="X38" s="38"/>
      <c r="Y38" s="35"/>
      <c r="Z38" s="35"/>
      <c r="AA38" s="35"/>
      <c r="AB38" s="35"/>
      <c r="AC38" s="24">
        <v>0.8</v>
      </c>
      <c r="AD38" s="35">
        <v>2</v>
      </c>
      <c r="AE38" s="35">
        <v>2</v>
      </c>
      <c r="AF38" s="24">
        <v>0.8</v>
      </c>
      <c r="AG38" s="35">
        <v>2</v>
      </c>
      <c r="AH38" s="24">
        <v>0</v>
      </c>
      <c r="AI38" s="35">
        <v>0</v>
      </c>
      <c r="AJ38" s="36"/>
      <c r="AK38" s="36"/>
      <c r="AL38" s="43" t="s">
        <v>61</v>
      </c>
      <c r="AM38" s="33" t="s">
        <v>100</v>
      </c>
      <c r="AN38" s="35"/>
      <c r="AO38" s="35"/>
      <c r="AP38" s="33" t="s">
        <v>72</v>
      </c>
    </row>
    <row r="39" spans="1:42" ht="24.95" customHeight="1">
      <c r="A39" s="21">
        <f t="shared" si="1"/>
        <v>111.05000000000014</v>
      </c>
      <c r="B39" s="45" t="s">
        <v>67</v>
      </c>
      <c r="C39" s="45">
        <v>4</v>
      </c>
      <c r="D39" s="35" t="s">
        <v>91</v>
      </c>
      <c r="E39" s="35" t="s">
        <v>99</v>
      </c>
      <c r="F39" s="24" t="s">
        <v>51</v>
      </c>
      <c r="G39" s="25" t="s">
        <v>65</v>
      </c>
      <c r="H39" s="26">
        <v>43555</v>
      </c>
      <c r="I39" s="26">
        <v>43585</v>
      </c>
      <c r="J39" s="37" t="str">
        <f t="shared" si="0"/>
        <v>31.03.19 - 30.04.19 (1 months)</v>
      </c>
      <c r="K39" s="51" t="s">
        <v>49</v>
      </c>
      <c r="L39" s="47">
        <v>2300</v>
      </c>
      <c r="M39" s="47">
        <v>2300</v>
      </c>
      <c r="N39" s="30">
        <v>24</v>
      </c>
      <c r="O39" s="47">
        <v>2300</v>
      </c>
      <c r="P39" s="47">
        <v>2300</v>
      </c>
      <c r="Q39" s="30">
        <v>24</v>
      </c>
      <c r="R39" s="47">
        <v>2300</v>
      </c>
      <c r="S39" s="47">
        <v>2300</v>
      </c>
      <c r="T39" s="34">
        <v>24</v>
      </c>
      <c r="U39" s="35">
        <v>0</v>
      </c>
      <c r="V39" s="24"/>
      <c r="W39" s="31"/>
      <c r="X39" s="38"/>
      <c r="Y39" s="35"/>
      <c r="Z39" s="35"/>
      <c r="AA39" s="35"/>
      <c r="AB39" s="35"/>
      <c r="AC39" s="24">
        <v>0</v>
      </c>
      <c r="AD39" s="35">
        <v>0</v>
      </c>
      <c r="AE39" s="35">
        <v>0</v>
      </c>
      <c r="AF39" s="24">
        <v>0</v>
      </c>
      <c r="AG39" s="35">
        <v>0</v>
      </c>
      <c r="AH39" s="24">
        <v>0.8</v>
      </c>
      <c r="AI39" s="35">
        <v>2</v>
      </c>
      <c r="AJ39" s="36"/>
      <c r="AK39" s="36"/>
      <c r="AL39" s="43" t="s">
        <v>61</v>
      </c>
      <c r="AM39" s="33" t="s">
        <v>100</v>
      </c>
      <c r="AN39" s="35"/>
      <c r="AO39" s="35"/>
      <c r="AP39" s="33" t="s">
        <v>72</v>
      </c>
    </row>
    <row r="40" spans="1:42" ht="24.95" customHeight="1">
      <c r="A40" s="21">
        <f t="shared" si="1"/>
        <v>111.05100000000014</v>
      </c>
      <c r="B40" s="46" t="s">
        <v>53</v>
      </c>
      <c r="C40" s="45" t="s">
        <v>54</v>
      </c>
      <c r="D40" s="35" t="s">
        <v>91</v>
      </c>
      <c r="E40" s="35" t="s">
        <v>99</v>
      </c>
      <c r="F40" s="24" t="s">
        <v>51</v>
      </c>
      <c r="G40" s="25" t="s">
        <v>65</v>
      </c>
      <c r="H40" s="26">
        <v>43555</v>
      </c>
      <c r="I40" s="26">
        <v>43585</v>
      </c>
      <c r="J40" s="37" t="str">
        <f t="shared" si="0"/>
        <v>31.03.19 - 30.04.19 (1 months)</v>
      </c>
      <c r="K40" s="51" t="s">
        <v>49</v>
      </c>
      <c r="L40" s="47">
        <v>2300</v>
      </c>
      <c r="M40" s="47">
        <v>700</v>
      </c>
      <c r="N40" s="30">
        <v>8</v>
      </c>
      <c r="O40" s="47">
        <v>2300</v>
      </c>
      <c r="P40" s="47">
        <v>700</v>
      </c>
      <c r="Q40" s="30">
        <v>8</v>
      </c>
      <c r="R40" s="47">
        <v>2300</v>
      </c>
      <c r="S40" s="47">
        <v>700</v>
      </c>
      <c r="T40" s="34">
        <v>8</v>
      </c>
      <c r="U40" s="35">
        <v>24</v>
      </c>
      <c r="V40" s="24"/>
      <c r="W40" s="31"/>
      <c r="X40" s="38"/>
      <c r="Y40" s="35"/>
      <c r="Z40" s="35"/>
      <c r="AA40" s="35"/>
      <c r="AB40" s="35"/>
      <c r="AC40" s="24">
        <v>1.2000000000000002</v>
      </c>
      <c r="AD40" s="35">
        <v>3</v>
      </c>
      <c r="AE40" s="35">
        <v>3</v>
      </c>
      <c r="AF40" s="24">
        <v>1.2000000000000002</v>
      </c>
      <c r="AG40" s="35">
        <v>3</v>
      </c>
      <c r="AH40" s="24">
        <v>0</v>
      </c>
      <c r="AI40" s="35">
        <v>0</v>
      </c>
      <c r="AJ40" s="36"/>
      <c r="AK40" s="36"/>
      <c r="AL40" s="43" t="s">
        <v>62</v>
      </c>
      <c r="AM40" s="33" t="s">
        <v>100</v>
      </c>
      <c r="AN40" s="35"/>
      <c r="AO40" s="35"/>
      <c r="AP40" s="33" t="s">
        <v>72</v>
      </c>
    </row>
    <row r="41" spans="1:42" ht="24.95" customHeight="1">
      <c r="A41" s="21">
        <f t="shared" si="1"/>
        <v>111.05200000000015</v>
      </c>
      <c r="B41" s="46" t="s">
        <v>53</v>
      </c>
      <c r="C41" s="45" t="s">
        <v>54</v>
      </c>
      <c r="D41" s="35" t="s">
        <v>91</v>
      </c>
      <c r="E41" s="35" t="s">
        <v>99</v>
      </c>
      <c r="F41" s="24" t="s">
        <v>51</v>
      </c>
      <c r="G41" s="25" t="s">
        <v>65</v>
      </c>
      <c r="H41" s="26">
        <v>43555</v>
      </c>
      <c r="I41" s="26">
        <v>43585</v>
      </c>
      <c r="J41" s="37" t="str">
        <f t="shared" si="0"/>
        <v>31.03.19 - 30.04.19 (1 months)</v>
      </c>
      <c r="K41" s="51" t="s">
        <v>49</v>
      </c>
      <c r="L41" s="47">
        <v>2300</v>
      </c>
      <c r="M41" s="47">
        <v>700</v>
      </c>
      <c r="N41" s="30">
        <v>8</v>
      </c>
      <c r="O41" s="47">
        <v>2300</v>
      </c>
      <c r="P41" s="47">
        <v>700</v>
      </c>
      <c r="Q41" s="30">
        <v>8</v>
      </c>
      <c r="R41" s="47">
        <v>2300</v>
      </c>
      <c r="S41" s="47">
        <v>700</v>
      </c>
      <c r="T41" s="34">
        <v>8</v>
      </c>
      <c r="U41" s="35">
        <v>0</v>
      </c>
      <c r="V41" s="24"/>
      <c r="W41" s="31"/>
      <c r="X41" s="38"/>
      <c r="Y41" s="35"/>
      <c r="Z41" s="35"/>
      <c r="AA41" s="35"/>
      <c r="AB41" s="35"/>
      <c r="AC41" s="24">
        <v>0</v>
      </c>
      <c r="AD41" s="35">
        <v>0</v>
      </c>
      <c r="AE41" s="35">
        <v>0</v>
      </c>
      <c r="AF41" s="24">
        <v>0</v>
      </c>
      <c r="AG41" s="35">
        <v>0</v>
      </c>
      <c r="AH41" s="24">
        <v>1.2000000000000002</v>
      </c>
      <c r="AI41" s="35">
        <v>3</v>
      </c>
      <c r="AJ41" s="36"/>
      <c r="AK41" s="36"/>
      <c r="AL41" s="43" t="s">
        <v>62</v>
      </c>
      <c r="AM41" s="33" t="s">
        <v>100</v>
      </c>
      <c r="AN41" s="35"/>
      <c r="AO41" s="35"/>
      <c r="AP41" s="33" t="s">
        <v>72</v>
      </c>
    </row>
    <row r="42" spans="1:42" ht="24.95" customHeight="1">
      <c r="A42" s="21">
        <f t="shared" si="1"/>
        <v>111.05300000000015</v>
      </c>
      <c r="B42" s="22" t="s">
        <v>53</v>
      </c>
      <c r="C42" s="23" t="s">
        <v>54</v>
      </c>
      <c r="D42" s="54" t="s">
        <v>101</v>
      </c>
      <c r="E42" s="54" t="s">
        <v>102</v>
      </c>
      <c r="F42" s="54" t="s">
        <v>51</v>
      </c>
      <c r="G42" s="55" t="s">
        <v>103</v>
      </c>
      <c r="H42" s="56">
        <v>43555</v>
      </c>
      <c r="I42" s="56">
        <v>43585</v>
      </c>
      <c r="J42" s="37" t="str">
        <f t="shared" si="0"/>
        <v>31.03.19 - 30.04.19 (1 months)</v>
      </c>
      <c r="K42" s="57" t="s">
        <v>49</v>
      </c>
      <c r="L42" s="58">
        <v>2300</v>
      </c>
      <c r="M42" s="58">
        <v>2300</v>
      </c>
      <c r="N42" s="59">
        <v>24</v>
      </c>
      <c r="O42" s="58">
        <v>2300</v>
      </c>
      <c r="P42" s="58">
        <v>2300</v>
      </c>
      <c r="Q42" s="59">
        <v>24</v>
      </c>
      <c r="R42" s="58">
        <v>2300</v>
      </c>
      <c r="S42" s="58">
        <v>2300</v>
      </c>
      <c r="T42" s="59">
        <v>24</v>
      </c>
      <c r="U42" s="60">
        <v>10</v>
      </c>
      <c r="V42" s="60"/>
      <c r="W42" s="61"/>
      <c r="X42" s="62"/>
      <c r="Y42" s="60"/>
      <c r="Z42" s="60"/>
      <c r="AA42" s="60"/>
      <c r="AB42" s="60"/>
      <c r="AC42" s="60">
        <v>4.8</v>
      </c>
      <c r="AD42" s="60">
        <v>12</v>
      </c>
      <c r="AE42" s="60">
        <v>12</v>
      </c>
      <c r="AF42" s="63">
        <v>0</v>
      </c>
      <c r="AG42" s="60">
        <v>0</v>
      </c>
      <c r="AH42" s="63">
        <v>0</v>
      </c>
      <c r="AI42" s="60">
        <v>0</v>
      </c>
      <c r="AJ42" s="64" t="s">
        <v>104</v>
      </c>
      <c r="AK42" s="65">
        <v>74.191000000000003</v>
      </c>
      <c r="AL42" s="66"/>
      <c r="AM42" s="65"/>
      <c r="AN42" s="60"/>
      <c r="AO42" s="60"/>
      <c r="AP42" s="65"/>
    </row>
    <row r="43" spans="1:42" ht="24.95" customHeight="1">
      <c r="A43" s="21">
        <f>A42+0.003</f>
        <v>111.05600000000015</v>
      </c>
      <c r="B43" s="23" t="s">
        <v>67</v>
      </c>
      <c r="C43" s="23">
        <v>5</v>
      </c>
      <c r="D43" s="24" t="s">
        <v>105</v>
      </c>
      <c r="E43" s="24" t="s">
        <v>106</v>
      </c>
      <c r="F43" s="24" t="s">
        <v>51</v>
      </c>
      <c r="G43" s="25" t="s">
        <v>57</v>
      </c>
      <c r="H43" s="26">
        <v>43555</v>
      </c>
      <c r="I43" s="26">
        <v>43585</v>
      </c>
      <c r="J43" s="37" t="str">
        <f t="shared" si="0"/>
        <v>31.03.19 - 30.04.19 (1 months)</v>
      </c>
      <c r="K43" s="28" t="s">
        <v>49</v>
      </c>
      <c r="L43" s="29">
        <v>2300</v>
      </c>
      <c r="M43" s="29">
        <v>700</v>
      </c>
      <c r="N43" s="30">
        <v>8</v>
      </c>
      <c r="O43" s="29">
        <v>2300</v>
      </c>
      <c r="P43" s="29">
        <v>700</v>
      </c>
      <c r="Q43" s="30">
        <v>8</v>
      </c>
      <c r="R43" s="29">
        <v>2300</v>
      </c>
      <c r="S43" s="29">
        <v>700</v>
      </c>
      <c r="T43" s="30">
        <v>8</v>
      </c>
      <c r="U43" s="24">
        <f>4*0.5</f>
        <v>2</v>
      </c>
      <c r="V43" s="24"/>
      <c r="W43" s="31"/>
      <c r="X43" s="32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67" t="s">
        <v>50</v>
      </c>
      <c r="AK43" s="67" t="s">
        <v>50</v>
      </c>
      <c r="AL43" s="67" t="s">
        <v>50</v>
      </c>
      <c r="AM43" s="67" t="s">
        <v>50</v>
      </c>
      <c r="AN43" s="24"/>
      <c r="AO43" s="24">
        <v>4</v>
      </c>
      <c r="AP43" s="67" t="s">
        <v>50</v>
      </c>
    </row>
    <row r="44" spans="1:42" ht="24.95" customHeight="1">
      <c r="A44" s="21">
        <f t="shared" si="1"/>
        <v>111.05700000000016</v>
      </c>
      <c r="B44" s="46" t="s">
        <v>53</v>
      </c>
      <c r="C44" s="52" t="s">
        <v>54</v>
      </c>
      <c r="D44" s="35" t="s">
        <v>105</v>
      </c>
      <c r="E44" s="35" t="s">
        <v>106</v>
      </c>
      <c r="F44" s="24" t="s">
        <v>51</v>
      </c>
      <c r="G44" s="25" t="s">
        <v>57</v>
      </c>
      <c r="H44" s="26">
        <v>43556</v>
      </c>
      <c r="I44" s="26">
        <v>43585</v>
      </c>
      <c r="J44" s="37" t="str">
        <f t="shared" si="0"/>
        <v>01.04.19 - 30.04.19 (1 months)</v>
      </c>
      <c r="K44" s="28" t="s">
        <v>49</v>
      </c>
      <c r="L44" s="29">
        <v>700</v>
      </c>
      <c r="M44" s="29">
        <v>1500</v>
      </c>
      <c r="N44" s="30">
        <v>8</v>
      </c>
      <c r="O44" s="29">
        <v>700</v>
      </c>
      <c r="P44" s="29">
        <v>1500</v>
      </c>
      <c r="Q44" s="30">
        <v>8</v>
      </c>
      <c r="R44" s="29">
        <v>700</v>
      </c>
      <c r="S44" s="29">
        <v>1500</v>
      </c>
      <c r="T44" s="34">
        <v>8</v>
      </c>
      <c r="U44" s="24">
        <f>4*3.5</f>
        <v>14</v>
      </c>
      <c r="V44" s="24"/>
      <c r="W44" s="31"/>
      <c r="X44" s="32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67" t="s">
        <v>50</v>
      </c>
      <c r="AK44" s="67" t="s">
        <v>50</v>
      </c>
      <c r="AL44" s="67" t="s">
        <v>50</v>
      </c>
      <c r="AM44" s="67" t="s">
        <v>50</v>
      </c>
      <c r="AN44" s="35"/>
      <c r="AO44" s="35">
        <v>4</v>
      </c>
      <c r="AP44" s="68" t="s">
        <v>50</v>
      </c>
    </row>
    <row r="45" spans="1:42" ht="24.95" customHeight="1">
      <c r="A45" s="21">
        <f t="shared" si="1"/>
        <v>111.05800000000016</v>
      </c>
      <c r="B45" s="46" t="s">
        <v>53</v>
      </c>
      <c r="C45" s="52" t="s">
        <v>54</v>
      </c>
      <c r="D45" s="35" t="s">
        <v>105</v>
      </c>
      <c r="E45" s="35" t="s">
        <v>106</v>
      </c>
      <c r="F45" s="24" t="s">
        <v>51</v>
      </c>
      <c r="G45" s="25" t="s">
        <v>57</v>
      </c>
      <c r="H45" s="26">
        <v>43556</v>
      </c>
      <c r="I45" s="26">
        <v>43585</v>
      </c>
      <c r="J45" s="37" t="str">
        <f t="shared" si="0"/>
        <v>01.04.19 - 30.04.19 (1 months)</v>
      </c>
      <c r="K45" s="28" t="s">
        <v>49</v>
      </c>
      <c r="L45" s="29">
        <v>1500</v>
      </c>
      <c r="M45" s="29">
        <v>2300</v>
      </c>
      <c r="N45" s="30">
        <v>8</v>
      </c>
      <c r="O45" s="29">
        <v>1500</v>
      </c>
      <c r="P45" s="29">
        <v>2300</v>
      </c>
      <c r="Q45" s="30">
        <v>8</v>
      </c>
      <c r="R45" s="29">
        <v>1500</v>
      </c>
      <c r="S45" s="29">
        <v>2300</v>
      </c>
      <c r="T45" s="34">
        <v>8</v>
      </c>
      <c r="U45" s="24">
        <f>4*2.75</f>
        <v>11</v>
      </c>
      <c r="V45" s="24"/>
      <c r="W45" s="31"/>
      <c r="X45" s="3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67" t="s">
        <v>50</v>
      </c>
      <c r="AK45" s="67" t="s">
        <v>50</v>
      </c>
      <c r="AL45" s="67" t="s">
        <v>50</v>
      </c>
      <c r="AM45" s="67" t="s">
        <v>50</v>
      </c>
      <c r="AN45" s="35"/>
      <c r="AO45" s="35">
        <v>4</v>
      </c>
      <c r="AP45" s="68" t="s">
        <v>50</v>
      </c>
    </row>
    <row r="46" spans="1:42" ht="24.95" customHeight="1">
      <c r="A46" s="21">
        <f t="shared" si="1"/>
        <v>111.05900000000017</v>
      </c>
      <c r="B46" s="22" t="s">
        <v>53</v>
      </c>
      <c r="C46" s="41" t="s">
        <v>54</v>
      </c>
      <c r="D46" s="24" t="s">
        <v>107</v>
      </c>
      <c r="E46" s="24" t="s">
        <v>108</v>
      </c>
      <c r="F46" s="24" t="s">
        <v>51</v>
      </c>
      <c r="G46" s="25" t="s">
        <v>71</v>
      </c>
      <c r="H46" s="26">
        <v>43555</v>
      </c>
      <c r="I46" s="26">
        <v>43585</v>
      </c>
      <c r="J46" s="37" t="str">
        <f t="shared" si="0"/>
        <v>31.03.19 - 30.04.19 (1 months)</v>
      </c>
      <c r="K46" s="28" t="s">
        <v>49</v>
      </c>
      <c r="L46" s="29">
        <v>2300</v>
      </c>
      <c r="M46" s="29">
        <v>700</v>
      </c>
      <c r="N46" s="30">
        <v>8</v>
      </c>
      <c r="O46" s="29">
        <v>2300</v>
      </c>
      <c r="P46" s="29">
        <v>700</v>
      </c>
      <c r="Q46" s="30">
        <v>8</v>
      </c>
      <c r="R46" s="29">
        <v>2300</v>
      </c>
      <c r="S46" s="29">
        <v>700</v>
      </c>
      <c r="T46" s="30">
        <v>8</v>
      </c>
      <c r="U46" s="24">
        <v>0</v>
      </c>
      <c r="V46" s="24"/>
      <c r="W46" s="31"/>
      <c r="X46" s="32"/>
      <c r="Y46" s="24"/>
      <c r="Z46" s="24"/>
      <c r="AA46" s="24"/>
      <c r="AB46" s="24"/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2</v>
      </c>
      <c r="AI46" s="24">
        <v>5</v>
      </c>
      <c r="AJ46" s="33"/>
      <c r="AK46" s="33"/>
      <c r="AL46" s="42" t="s">
        <v>60</v>
      </c>
      <c r="AM46" s="33"/>
      <c r="AN46" s="24"/>
      <c r="AO46" s="24"/>
      <c r="AP46" s="33"/>
    </row>
    <row r="47" spans="1:42" ht="24.95" customHeight="1">
      <c r="A47" s="21">
        <f>A46+0.002</f>
        <v>111.06100000000016</v>
      </c>
      <c r="B47" s="46" t="s">
        <v>53</v>
      </c>
      <c r="C47" s="45" t="s">
        <v>54</v>
      </c>
      <c r="D47" s="35" t="s">
        <v>107</v>
      </c>
      <c r="E47" s="35" t="s">
        <v>108</v>
      </c>
      <c r="F47" s="24" t="s">
        <v>51</v>
      </c>
      <c r="G47" s="25" t="s">
        <v>71</v>
      </c>
      <c r="H47" s="26">
        <v>43555</v>
      </c>
      <c r="I47" s="26">
        <v>43585</v>
      </c>
      <c r="J47" s="37" t="str">
        <f t="shared" si="0"/>
        <v>31.03.19 - 30.04.19 (1 months)</v>
      </c>
      <c r="K47" s="28" t="s">
        <v>49</v>
      </c>
      <c r="L47" s="29">
        <v>2300</v>
      </c>
      <c r="M47" s="29">
        <v>700</v>
      </c>
      <c r="N47" s="30">
        <v>8</v>
      </c>
      <c r="O47" s="29">
        <v>2300</v>
      </c>
      <c r="P47" s="29">
        <v>700</v>
      </c>
      <c r="Q47" s="30">
        <v>8</v>
      </c>
      <c r="R47" s="29">
        <v>2300</v>
      </c>
      <c r="S47" s="29">
        <v>700</v>
      </c>
      <c r="T47" s="34">
        <v>8</v>
      </c>
      <c r="U47" s="24">
        <v>12</v>
      </c>
      <c r="V47" s="24"/>
      <c r="W47" s="31"/>
      <c r="X47" s="32"/>
      <c r="Y47" s="24"/>
      <c r="Z47" s="24"/>
      <c r="AA47" s="24"/>
      <c r="AB47" s="24"/>
      <c r="AC47" s="24">
        <v>0.8</v>
      </c>
      <c r="AD47" s="24">
        <v>2</v>
      </c>
      <c r="AE47" s="24">
        <v>2</v>
      </c>
      <c r="AF47" s="24">
        <v>0.8</v>
      </c>
      <c r="AG47" s="24">
        <v>2</v>
      </c>
      <c r="AH47" s="24">
        <v>0</v>
      </c>
      <c r="AI47" s="24">
        <v>0</v>
      </c>
      <c r="AJ47" s="33"/>
      <c r="AK47" s="33"/>
      <c r="AL47" s="43" t="s">
        <v>60</v>
      </c>
      <c r="AM47" s="33" t="s">
        <v>73</v>
      </c>
      <c r="AN47" s="35"/>
      <c r="AO47" s="35"/>
      <c r="AP47" s="36"/>
    </row>
    <row r="48" spans="1:42" ht="24.95" customHeight="1">
      <c r="A48" s="21">
        <f t="shared" si="1"/>
        <v>111.06200000000017</v>
      </c>
      <c r="B48" s="46" t="s">
        <v>53</v>
      </c>
      <c r="C48" s="45" t="s">
        <v>54</v>
      </c>
      <c r="D48" s="35" t="s">
        <v>107</v>
      </c>
      <c r="E48" s="35" t="s">
        <v>108</v>
      </c>
      <c r="F48" s="24" t="s">
        <v>51</v>
      </c>
      <c r="G48" s="25" t="s">
        <v>71</v>
      </c>
      <c r="H48" s="26">
        <v>43556</v>
      </c>
      <c r="I48" s="26">
        <v>43585</v>
      </c>
      <c r="J48" s="37" t="str">
        <f>IFERROR(TEXT(H48,"DD.MM.YY")&amp;" - "&amp;TEXT(I48,"DD.MM.YY")&amp;" ("&amp;DATEDIF(H48,I48+1,"m")&amp;" months)","Tender End Date is Before Start Date")</f>
        <v>01.04.19 - 30.04.19 (1 months)</v>
      </c>
      <c r="K48" s="28" t="s">
        <v>49</v>
      </c>
      <c r="L48" s="29">
        <v>700</v>
      </c>
      <c r="M48" s="29">
        <v>1500</v>
      </c>
      <c r="N48" s="30">
        <v>8</v>
      </c>
      <c r="O48" s="29">
        <v>700</v>
      </c>
      <c r="P48" s="29">
        <v>2300</v>
      </c>
      <c r="Q48" s="30">
        <v>16</v>
      </c>
      <c r="R48" s="29">
        <v>700</v>
      </c>
      <c r="S48" s="29">
        <v>1500</v>
      </c>
      <c r="T48" s="34">
        <v>8</v>
      </c>
      <c r="U48" s="24">
        <v>10</v>
      </c>
      <c r="V48" s="24"/>
      <c r="W48" s="31"/>
      <c r="X48" s="32"/>
      <c r="Y48" s="24"/>
      <c r="Z48" s="24"/>
      <c r="AA48" s="24"/>
      <c r="AB48" s="24"/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2</v>
      </c>
      <c r="AI48" s="24">
        <v>5</v>
      </c>
      <c r="AJ48" s="33"/>
      <c r="AK48" s="33"/>
      <c r="AL48" s="43" t="s">
        <v>61</v>
      </c>
      <c r="AM48" s="33"/>
      <c r="AN48" s="35"/>
      <c r="AO48" s="35"/>
      <c r="AP48" s="36"/>
    </row>
    <row r="49" spans="1:42" ht="24.95" customHeight="1">
      <c r="A49" s="21">
        <f t="shared" si="1"/>
        <v>111.06300000000017</v>
      </c>
      <c r="B49" s="46" t="s">
        <v>53</v>
      </c>
      <c r="C49" s="45" t="s">
        <v>54</v>
      </c>
      <c r="D49" s="35" t="s">
        <v>107</v>
      </c>
      <c r="E49" s="35" t="s">
        <v>108</v>
      </c>
      <c r="F49" s="24" t="s">
        <v>51</v>
      </c>
      <c r="G49" s="25" t="s">
        <v>71</v>
      </c>
      <c r="H49" s="26">
        <v>43556</v>
      </c>
      <c r="I49" s="26">
        <v>43585</v>
      </c>
      <c r="J49" s="37" t="str">
        <f>IFERROR(TEXT(H49,"DD.MM.YY")&amp;" - "&amp;TEXT(I49,"DD.MM.YY")&amp;" ("&amp;DATEDIF(H49,I49+1,"m")&amp;" months)","Tender End Date is Before Start Date")</f>
        <v>01.04.19 - 30.04.19 (1 months)</v>
      </c>
      <c r="K49" s="28" t="s">
        <v>49</v>
      </c>
      <c r="L49" s="29">
        <v>700</v>
      </c>
      <c r="M49" s="29">
        <v>1500</v>
      </c>
      <c r="N49" s="30">
        <v>8</v>
      </c>
      <c r="O49" s="29">
        <v>700</v>
      </c>
      <c r="P49" s="29">
        <v>2300</v>
      </c>
      <c r="Q49" s="30">
        <v>16</v>
      </c>
      <c r="R49" s="29">
        <v>700</v>
      </c>
      <c r="S49" s="29">
        <v>1500</v>
      </c>
      <c r="T49" s="34">
        <v>8</v>
      </c>
      <c r="U49" s="24">
        <v>4</v>
      </c>
      <c r="V49" s="24"/>
      <c r="W49" s="31"/>
      <c r="X49" s="32"/>
      <c r="Y49" s="24"/>
      <c r="Z49" s="24"/>
      <c r="AA49" s="24"/>
      <c r="AB49" s="24"/>
      <c r="AC49" s="24">
        <v>0.8</v>
      </c>
      <c r="AD49" s="24">
        <v>2</v>
      </c>
      <c r="AE49" s="24">
        <v>2</v>
      </c>
      <c r="AF49" s="24">
        <v>0.8</v>
      </c>
      <c r="AG49" s="24">
        <v>2</v>
      </c>
      <c r="AH49" s="24">
        <v>0</v>
      </c>
      <c r="AI49" s="24">
        <v>0</v>
      </c>
      <c r="AJ49" s="33"/>
      <c r="AK49" s="33"/>
      <c r="AL49" s="43" t="s">
        <v>61</v>
      </c>
      <c r="AM49" s="33"/>
      <c r="AN49" s="35"/>
      <c r="AO49" s="35"/>
      <c r="AP49" s="36"/>
    </row>
    <row r="50" spans="1:42" ht="24.95" customHeight="1">
      <c r="A50" s="39">
        <f t="shared" si="1"/>
        <v>111.06400000000018</v>
      </c>
      <c r="B50" s="53" t="s">
        <v>53</v>
      </c>
      <c r="C50" s="52" t="s">
        <v>54</v>
      </c>
      <c r="D50" s="35" t="s">
        <v>107</v>
      </c>
      <c r="E50" s="35" t="s">
        <v>108</v>
      </c>
      <c r="F50" s="24" t="s">
        <v>51</v>
      </c>
      <c r="G50" s="25" t="s">
        <v>71</v>
      </c>
      <c r="H50" s="26">
        <v>43556</v>
      </c>
      <c r="I50" s="26">
        <v>43585</v>
      </c>
      <c r="J50" s="37" t="str">
        <f>IFERROR(TEXT(H50,"DD.MM.YY")&amp;" - "&amp;TEXT(I50,"DD.MM.YY")&amp;" ("&amp;DATEDIF(H50,I50+1,"m")&amp;" months)","Tender End Date is Before Start Date")</f>
        <v>01.04.19 - 30.04.19 (1 months)</v>
      </c>
      <c r="K50" s="28" t="s">
        <v>49</v>
      </c>
      <c r="L50" s="29">
        <v>1500</v>
      </c>
      <c r="M50" s="29">
        <v>1900</v>
      </c>
      <c r="N50" s="30">
        <v>4</v>
      </c>
      <c r="O50" s="29"/>
      <c r="P50" s="29"/>
      <c r="Q50" s="30" t="s">
        <v>109</v>
      </c>
      <c r="R50" s="29">
        <v>1500</v>
      </c>
      <c r="S50" s="29">
        <v>1900</v>
      </c>
      <c r="T50" s="34">
        <v>4</v>
      </c>
      <c r="U50" s="35">
        <v>4</v>
      </c>
      <c r="V50" s="35"/>
      <c r="W50" s="35"/>
      <c r="X50" s="38"/>
      <c r="Y50" s="35"/>
      <c r="Z50" s="35"/>
      <c r="AA50" s="35"/>
      <c r="AB50" s="35"/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0.8</v>
      </c>
      <c r="AI50" s="24">
        <v>2</v>
      </c>
      <c r="AJ50" s="36"/>
      <c r="AK50" s="36"/>
      <c r="AL50" s="43" t="s">
        <v>61</v>
      </c>
      <c r="AM50" s="33"/>
      <c r="AN50" s="35"/>
      <c r="AO50" s="35"/>
      <c r="AP50" s="36"/>
    </row>
    <row r="51" spans="1:42" ht="24.95" customHeight="1">
      <c r="A51" s="21">
        <f t="shared" si="1"/>
        <v>111.06500000000018</v>
      </c>
      <c r="B51" s="46" t="s">
        <v>53</v>
      </c>
      <c r="C51" s="45" t="s">
        <v>54</v>
      </c>
      <c r="D51" s="35" t="s">
        <v>107</v>
      </c>
      <c r="E51" s="35" t="s">
        <v>108</v>
      </c>
      <c r="F51" s="24" t="s">
        <v>51</v>
      </c>
      <c r="G51" s="25" t="s">
        <v>71</v>
      </c>
      <c r="H51" s="26">
        <v>43556</v>
      </c>
      <c r="I51" s="26">
        <v>43585</v>
      </c>
      <c r="J51" s="37" t="str">
        <f t="shared" ref="J51:J78" si="2">IFERROR(TEXT(H51,"DD.MM.YY")&amp;" - "&amp;TEXT(I51,"DD.MM.YY")&amp;" ("&amp;DATEDIF(H51,I51+1,"m")&amp;" months)","Tender End Date is Before Start Date")</f>
        <v>01.04.19 - 30.04.19 (1 months)</v>
      </c>
      <c r="K51" s="28" t="s">
        <v>49</v>
      </c>
      <c r="L51" s="29">
        <v>1500</v>
      </c>
      <c r="M51" s="29">
        <v>1900</v>
      </c>
      <c r="N51" s="30">
        <v>4</v>
      </c>
      <c r="O51" s="29"/>
      <c r="P51" s="29"/>
      <c r="Q51" s="30" t="s">
        <v>109</v>
      </c>
      <c r="R51" s="29">
        <v>1500</v>
      </c>
      <c r="S51" s="29">
        <v>1900</v>
      </c>
      <c r="T51" s="34">
        <v>4</v>
      </c>
      <c r="U51" s="24">
        <v>2</v>
      </c>
      <c r="V51" s="35"/>
      <c r="W51" s="35"/>
      <c r="X51" s="38"/>
      <c r="Y51" s="35"/>
      <c r="Z51" s="35"/>
      <c r="AA51" s="35"/>
      <c r="AB51" s="35"/>
      <c r="AC51" s="24">
        <v>0.4</v>
      </c>
      <c r="AD51" s="24">
        <v>1</v>
      </c>
      <c r="AE51" s="24">
        <v>1</v>
      </c>
      <c r="AF51" s="24">
        <v>0.4</v>
      </c>
      <c r="AG51" s="24">
        <v>1</v>
      </c>
      <c r="AH51" s="24">
        <v>0</v>
      </c>
      <c r="AI51" s="24">
        <v>0</v>
      </c>
      <c r="AJ51" s="33"/>
      <c r="AK51" s="33"/>
      <c r="AL51" s="43" t="s">
        <v>61</v>
      </c>
      <c r="AM51" s="33"/>
      <c r="AN51" s="35"/>
      <c r="AO51" s="35"/>
      <c r="AP51" s="36"/>
    </row>
    <row r="52" spans="1:42" ht="24.95" customHeight="1">
      <c r="A52" s="21">
        <f t="shared" si="1"/>
        <v>111.06600000000019</v>
      </c>
      <c r="B52" s="46" t="s">
        <v>53</v>
      </c>
      <c r="C52" s="45" t="s">
        <v>54</v>
      </c>
      <c r="D52" s="35" t="s">
        <v>107</v>
      </c>
      <c r="E52" s="35" t="s">
        <v>108</v>
      </c>
      <c r="F52" s="24" t="s">
        <v>51</v>
      </c>
      <c r="G52" s="25" t="s">
        <v>71</v>
      </c>
      <c r="H52" s="26">
        <v>43556</v>
      </c>
      <c r="I52" s="26">
        <v>43585</v>
      </c>
      <c r="J52" s="37" t="str">
        <f t="shared" si="2"/>
        <v>01.04.19 - 30.04.19 (1 months)</v>
      </c>
      <c r="K52" s="28" t="s">
        <v>49</v>
      </c>
      <c r="L52" s="29">
        <v>1900</v>
      </c>
      <c r="M52" s="29">
        <v>2300</v>
      </c>
      <c r="N52" s="30">
        <v>4</v>
      </c>
      <c r="O52" s="29"/>
      <c r="P52" s="29"/>
      <c r="Q52" s="30" t="s">
        <v>109</v>
      </c>
      <c r="R52" s="29">
        <v>1900</v>
      </c>
      <c r="S52" s="29">
        <v>2300</v>
      </c>
      <c r="T52" s="34">
        <v>4</v>
      </c>
      <c r="U52" s="24">
        <v>10</v>
      </c>
      <c r="V52" s="24"/>
      <c r="W52" s="24"/>
      <c r="X52" s="32"/>
      <c r="Y52" s="24"/>
      <c r="Z52" s="24"/>
      <c r="AA52" s="24"/>
      <c r="AB52" s="24"/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2</v>
      </c>
      <c r="AI52" s="24">
        <v>5</v>
      </c>
      <c r="AJ52" s="33"/>
      <c r="AK52" s="33"/>
      <c r="AL52" s="43" t="s">
        <v>61</v>
      </c>
      <c r="AM52" s="33"/>
      <c r="AN52" s="35"/>
      <c r="AO52" s="35"/>
      <c r="AP52" s="36"/>
    </row>
    <row r="53" spans="1:42" ht="24.95" customHeight="1">
      <c r="A53" s="21">
        <f t="shared" si="1"/>
        <v>111.06700000000019</v>
      </c>
      <c r="B53" s="46" t="s">
        <v>53</v>
      </c>
      <c r="C53" s="45" t="s">
        <v>54</v>
      </c>
      <c r="D53" s="35" t="s">
        <v>107</v>
      </c>
      <c r="E53" s="35" t="s">
        <v>108</v>
      </c>
      <c r="F53" s="24" t="s">
        <v>51</v>
      </c>
      <c r="G53" s="25" t="s">
        <v>71</v>
      </c>
      <c r="H53" s="26">
        <v>43556</v>
      </c>
      <c r="I53" s="26">
        <v>43585</v>
      </c>
      <c r="J53" s="37" t="str">
        <f t="shared" si="2"/>
        <v>01.04.19 - 30.04.19 (1 months)</v>
      </c>
      <c r="K53" s="28" t="s">
        <v>49</v>
      </c>
      <c r="L53" s="29">
        <v>1900</v>
      </c>
      <c r="M53" s="29">
        <v>2300</v>
      </c>
      <c r="N53" s="30">
        <v>4</v>
      </c>
      <c r="O53" s="29"/>
      <c r="P53" s="29"/>
      <c r="Q53" s="30" t="s">
        <v>109</v>
      </c>
      <c r="R53" s="29">
        <v>1900</v>
      </c>
      <c r="S53" s="29">
        <v>2300</v>
      </c>
      <c r="T53" s="34">
        <v>4</v>
      </c>
      <c r="U53" s="24">
        <v>4</v>
      </c>
      <c r="V53" s="24"/>
      <c r="W53" s="24"/>
      <c r="X53" s="32"/>
      <c r="Y53" s="24"/>
      <c r="Z53" s="24"/>
      <c r="AA53" s="24"/>
      <c r="AB53" s="24"/>
      <c r="AC53" s="24">
        <v>0.8</v>
      </c>
      <c r="AD53" s="24">
        <v>2</v>
      </c>
      <c r="AE53" s="24">
        <v>2</v>
      </c>
      <c r="AF53" s="24">
        <v>0.8</v>
      </c>
      <c r="AG53" s="24">
        <v>2</v>
      </c>
      <c r="AH53" s="24">
        <v>0</v>
      </c>
      <c r="AI53" s="24">
        <v>0</v>
      </c>
      <c r="AJ53" s="33"/>
      <c r="AK53" s="33"/>
      <c r="AL53" s="43" t="s">
        <v>61</v>
      </c>
      <c r="AM53" s="33"/>
      <c r="AN53" s="35"/>
      <c r="AO53" s="35"/>
      <c r="AP53" s="36"/>
    </row>
    <row r="54" spans="1:42" ht="24.95" customHeight="1">
      <c r="A54" s="21">
        <f t="shared" si="1"/>
        <v>111.0680000000002</v>
      </c>
      <c r="B54" s="46" t="s">
        <v>53</v>
      </c>
      <c r="C54" s="45" t="s">
        <v>54</v>
      </c>
      <c r="D54" s="35" t="s">
        <v>107</v>
      </c>
      <c r="E54" s="35" t="s">
        <v>110</v>
      </c>
      <c r="F54" s="24" t="s">
        <v>51</v>
      </c>
      <c r="G54" s="25" t="s">
        <v>71</v>
      </c>
      <c r="H54" s="26">
        <v>43555</v>
      </c>
      <c r="I54" s="26">
        <v>43585</v>
      </c>
      <c r="J54" s="37" t="str">
        <f t="shared" si="2"/>
        <v>31.03.19 - 30.04.19 (1 months)</v>
      </c>
      <c r="K54" s="28" t="s">
        <v>49</v>
      </c>
      <c r="L54" s="29">
        <v>2300</v>
      </c>
      <c r="M54" s="29">
        <v>700</v>
      </c>
      <c r="N54" s="30">
        <v>8</v>
      </c>
      <c r="O54" s="29">
        <v>2300</v>
      </c>
      <c r="P54" s="29">
        <v>700</v>
      </c>
      <c r="Q54" s="30">
        <v>8</v>
      </c>
      <c r="R54" s="29">
        <v>2300</v>
      </c>
      <c r="S54" s="29">
        <v>700</v>
      </c>
      <c r="T54" s="34">
        <v>8</v>
      </c>
      <c r="U54" s="35">
        <v>0</v>
      </c>
      <c r="V54" s="35"/>
      <c r="W54" s="35"/>
      <c r="X54" s="38"/>
      <c r="Y54" s="35"/>
      <c r="Z54" s="35"/>
      <c r="AA54" s="35"/>
      <c r="AB54" s="35"/>
      <c r="AC54" s="35">
        <v>0</v>
      </c>
      <c r="AD54" s="35">
        <v>0</v>
      </c>
      <c r="AE54" s="35">
        <v>0</v>
      </c>
      <c r="AF54" s="35">
        <v>0</v>
      </c>
      <c r="AG54" s="35">
        <v>0</v>
      </c>
      <c r="AH54" s="24">
        <v>0.4</v>
      </c>
      <c r="AI54" s="24">
        <v>1</v>
      </c>
      <c r="AJ54" s="36"/>
      <c r="AK54" s="36"/>
      <c r="AL54" s="43" t="s">
        <v>62</v>
      </c>
      <c r="AM54" s="33"/>
      <c r="AN54" s="35"/>
      <c r="AO54" s="35"/>
      <c r="AP54" s="36"/>
    </row>
    <row r="55" spans="1:42" ht="24.95" customHeight="1">
      <c r="A55" s="39">
        <f t="shared" si="1"/>
        <v>111.0690000000002</v>
      </c>
      <c r="B55" s="53" t="s">
        <v>53</v>
      </c>
      <c r="C55" s="52" t="s">
        <v>54</v>
      </c>
      <c r="D55" s="35" t="s">
        <v>107</v>
      </c>
      <c r="E55" s="35" t="s">
        <v>110</v>
      </c>
      <c r="F55" s="24" t="s">
        <v>51</v>
      </c>
      <c r="G55" s="25" t="s">
        <v>71</v>
      </c>
      <c r="H55" s="26">
        <v>43555</v>
      </c>
      <c r="I55" s="26">
        <v>43585</v>
      </c>
      <c r="J55" s="37" t="str">
        <f t="shared" si="2"/>
        <v>31.03.19 - 30.04.19 (1 months)</v>
      </c>
      <c r="K55" s="28" t="s">
        <v>49</v>
      </c>
      <c r="L55" s="29">
        <v>2300</v>
      </c>
      <c r="M55" s="29">
        <v>700</v>
      </c>
      <c r="N55" s="30">
        <v>8</v>
      </c>
      <c r="O55" s="29">
        <v>2300</v>
      </c>
      <c r="P55" s="29">
        <v>700</v>
      </c>
      <c r="Q55" s="30">
        <v>8</v>
      </c>
      <c r="R55" s="29">
        <v>2300</v>
      </c>
      <c r="S55" s="29">
        <v>700</v>
      </c>
      <c r="T55" s="34">
        <v>8</v>
      </c>
      <c r="U55" s="35">
        <v>6.5</v>
      </c>
      <c r="V55" s="35"/>
      <c r="W55" s="35"/>
      <c r="X55" s="38"/>
      <c r="Y55" s="35"/>
      <c r="Z55" s="35"/>
      <c r="AA55" s="35"/>
      <c r="AB55" s="35"/>
      <c r="AC55" s="24">
        <v>0.4</v>
      </c>
      <c r="AD55" s="24">
        <v>1</v>
      </c>
      <c r="AE55" s="35">
        <v>1</v>
      </c>
      <c r="AF55" s="24">
        <v>0.4</v>
      </c>
      <c r="AG55" s="24">
        <v>1</v>
      </c>
      <c r="AH55" s="35">
        <v>0</v>
      </c>
      <c r="AI55" s="35">
        <v>0</v>
      </c>
      <c r="AJ55" s="36"/>
      <c r="AK55" s="36"/>
      <c r="AL55" s="43" t="s">
        <v>62</v>
      </c>
      <c r="AM55" s="33"/>
      <c r="AN55" s="35"/>
      <c r="AO55" s="35"/>
      <c r="AP55" s="36"/>
    </row>
    <row r="56" spans="1:42" ht="24.95" customHeight="1">
      <c r="A56" s="39">
        <f t="shared" si="1"/>
        <v>111.07000000000021</v>
      </c>
      <c r="B56" s="53" t="s">
        <v>53</v>
      </c>
      <c r="C56" s="52" t="s">
        <v>54</v>
      </c>
      <c r="D56" s="35" t="s">
        <v>107</v>
      </c>
      <c r="E56" s="35" t="s">
        <v>110</v>
      </c>
      <c r="F56" s="24" t="s">
        <v>51</v>
      </c>
      <c r="G56" s="25" t="s">
        <v>71</v>
      </c>
      <c r="H56" s="26">
        <v>43556</v>
      </c>
      <c r="I56" s="26">
        <v>43585</v>
      </c>
      <c r="J56" s="37" t="str">
        <f t="shared" si="2"/>
        <v>01.04.19 - 30.04.19 (1 months)</v>
      </c>
      <c r="K56" s="28" t="s">
        <v>49</v>
      </c>
      <c r="L56" s="29">
        <v>700</v>
      </c>
      <c r="M56" s="29">
        <v>2300</v>
      </c>
      <c r="N56" s="30">
        <v>16</v>
      </c>
      <c r="O56" s="29">
        <v>700</v>
      </c>
      <c r="P56" s="29">
        <v>2300</v>
      </c>
      <c r="Q56" s="30">
        <v>16</v>
      </c>
      <c r="R56" s="29">
        <v>700</v>
      </c>
      <c r="S56" s="29">
        <v>2300</v>
      </c>
      <c r="T56" s="34">
        <v>16</v>
      </c>
      <c r="U56" s="35">
        <v>3.5</v>
      </c>
      <c r="V56" s="35"/>
      <c r="W56" s="35"/>
      <c r="X56" s="38"/>
      <c r="Y56" s="35"/>
      <c r="Z56" s="35"/>
      <c r="AA56" s="35"/>
      <c r="AB56" s="35"/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24">
        <v>0.4</v>
      </c>
      <c r="AI56" s="24">
        <v>1</v>
      </c>
      <c r="AJ56" s="36"/>
      <c r="AK56" s="36"/>
      <c r="AL56" s="43" t="s">
        <v>111</v>
      </c>
      <c r="AM56" s="33"/>
      <c r="AN56" s="35"/>
      <c r="AO56" s="35"/>
      <c r="AP56" s="36"/>
    </row>
    <row r="57" spans="1:42" ht="24.95" customHeight="1">
      <c r="A57" s="39">
        <f t="shared" si="1"/>
        <v>111.07100000000021</v>
      </c>
      <c r="B57" s="53" t="s">
        <v>53</v>
      </c>
      <c r="C57" s="52" t="s">
        <v>54</v>
      </c>
      <c r="D57" s="35" t="s">
        <v>107</v>
      </c>
      <c r="E57" s="35" t="s">
        <v>110</v>
      </c>
      <c r="F57" s="24" t="s">
        <v>51</v>
      </c>
      <c r="G57" s="25" t="s">
        <v>71</v>
      </c>
      <c r="H57" s="26">
        <v>43556</v>
      </c>
      <c r="I57" s="26">
        <v>43585</v>
      </c>
      <c r="J57" s="37" t="str">
        <f t="shared" si="2"/>
        <v>01.04.19 - 30.04.19 (1 months)</v>
      </c>
      <c r="K57" s="28" t="s">
        <v>49</v>
      </c>
      <c r="L57" s="29">
        <v>700</v>
      </c>
      <c r="M57" s="29">
        <v>2300</v>
      </c>
      <c r="N57" s="30">
        <v>16</v>
      </c>
      <c r="O57" s="29">
        <v>700</v>
      </c>
      <c r="P57" s="29">
        <v>2300</v>
      </c>
      <c r="Q57" s="30">
        <v>16</v>
      </c>
      <c r="R57" s="29">
        <v>700</v>
      </c>
      <c r="S57" s="29">
        <v>2300</v>
      </c>
      <c r="T57" s="34">
        <v>16</v>
      </c>
      <c r="U57" s="35">
        <v>3.5</v>
      </c>
      <c r="V57" s="35"/>
      <c r="W57" s="35"/>
      <c r="X57" s="38"/>
      <c r="Y57" s="35"/>
      <c r="Z57" s="35"/>
      <c r="AA57" s="35"/>
      <c r="AB57" s="35"/>
      <c r="AC57" s="24">
        <v>0.4</v>
      </c>
      <c r="AD57" s="24">
        <v>1</v>
      </c>
      <c r="AE57" s="35">
        <v>1</v>
      </c>
      <c r="AF57" s="24">
        <v>0.4</v>
      </c>
      <c r="AG57" s="24">
        <v>1</v>
      </c>
      <c r="AH57" s="35">
        <v>0</v>
      </c>
      <c r="AI57" s="35">
        <v>0</v>
      </c>
      <c r="AJ57" s="36"/>
      <c r="AK57" s="36"/>
      <c r="AL57" s="43" t="s">
        <v>111</v>
      </c>
      <c r="AM57" s="33"/>
      <c r="AN57" s="35"/>
      <c r="AO57" s="35"/>
      <c r="AP57" s="36"/>
    </row>
    <row r="58" spans="1:42" ht="24.95" customHeight="1">
      <c r="A58" s="39">
        <f t="shared" si="1"/>
        <v>111.07200000000022</v>
      </c>
      <c r="B58" s="41" t="s">
        <v>67</v>
      </c>
      <c r="C58" s="41">
        <v>2</v>
      </c>
      <c r="D58" s="24" t="s">
        <v>112</v>
      </c>
      <c r="E58" s="24" t="s">
        <v>113</v>
      </c>
      <c r="F58" s="24" t="s">
        <v>51</v>
      </c>
      <c r="G58" s="25" t="s">
        <v>97</v>
      </c>
      <c r="H58" s="26">
        <v>43556</v>
      </c>
      <c r="I58" s="26">
        <v>43585</v>
      </c>
      <c r="J58" s="37" t="str">
        <f t="shared" si="2"/>
        <v>01.04.19 - 30.04.19 (1 months)</v>
      </c>
      <c r="K58" s="44" t="s">
        <v>49</v>
      </c>
      <c r="L58" s="47">
        <v>700</v>
      </c>
      <c r="M58" s="47">
        <v>1500</v>
      </c>
      <c r="N58" s="69">
        <v>8</v>
      </c>
      <c r="O58" s="47">
        <v>700</v>
      </c>
      <c r="P58" s="47">
        <v>1500</v>
      </c>
      <c r="Q58" s="69">
        <v>8</v>
      </c>
      <c r="R58" s="47">
        <v>700</v>
      </c>
      <c r="S58" s="47">
        <v>1500</v>
      </c>
      <c r="T58" s="69">
        <v>8</v>
      </c>
      <c r="U58" s="24">
        <v>82</v>
      </c>
      <c r="V58" s="24"/>
      <c r="W58" s="31"/>
      <c r="X58" s="48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33"/>
      <c r="AK58" s="33"/>
      <c r="AL58" s="49"/>
      <c r="AM58" s="33"/>
      <c r="AN58" s="24"/>
      <c r="AO58" s="24">
        <v>20</v>
      </c>
      <c r="AP58" s="33"/>
    </row>
    <row r="59" spans="1:42" ht="24.95" customHeight="1">
      <c r="A59" s="39">
        <f t="shared" si="1"/>
        <v>111.07300000000022</v>
      </c>
      <c r="B59" s="41" t="s">
        <v>67</v>
      </c>
      <c r="C59" s="41">
        <v>2</v>
      </c>
      <c r="D59" s="24" t="s">
        <v>112</v>
      </c>
      <c r="E59" s="24" t="s">
        <v>113</v>
      </c>
      <c r="F59" s="24" t="s">
        <v>51</v>
      </c>
      <c r="G59" s="25" t="s">
        <v>97</v>
      </c>
      <c r="H59" s="26">
        <v>43556</v>
      </c>
      <c r="I59" s="26">
        <v>43585</v>
      </c>
      <c r="J59" s="37" t="str">
        <f t="shared" si="2"/>
        <v>01.04.19 - 30.04.19 (1 months)</v>
      </c>
      <c r="K59" s="44" t="s">
        <v>49</v>
      </c>
      <c r="L59" s="47">
        <v>1500</v>
      </c>
      <c r="M59" s="47">
        <v>2300</v>
      </c>
      <c r="N59" s="69">
        <v>8</v>
      </c>
      <c r="O59" s="47">
        <v>1500</v>
      </c>
      <c r="P59" s="47">
        <v>2300</v>
      </c>
      <c r="Q59" s="69">
        <v>8</v>
      </c>
      <c r="R59" s="47">
        <v>1500</v>
      </c>
      <c r="S59" s="47">
        <v>2300</v>
      </c>
      <c r="T59" s="70">
        <v>8</v>
      </c>
      <c r="U59" s="24">
        <v>82</v>
      </c>
      <c r="V59" s="24"/>
      <c r="W59" s="31"/>
      <c r="X59" s="48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33"/>
      <c r="AK59" s="33"/>
      <c r="AL59" s="50"/>
      <c r="AM59" s="33" t="s">
        <v>73</v>
      </c>
      <c r="AN59" s="35"/>
      <c r="AO59" s="35">
        <v>20</v>
      </c>
      <c r="AP59" s="36"/>
    </row>
    <row r="60" spans="1:42" ht="24.95" customHeight="1">
      <c r="A60" s="39">
        <f t="shared" si="1"/>
        <v>111.07400000000023</v>
      </c>
      <c r="B60" s="40" t="s">
        <v>53</v>
      </c>
      <c r="C60" s="41" t="s">
        <v>54</v>
      </c>
      <c r="D60" s="24" t="s">
        <v>114</v>
      </c>
      <c r="E60" s="24" t="s">
        <v>115</v>
      </c>
      <c r="F60" s="24" t="s">
        <v>51</v>
      </c>
      <c r="G60" s="25" t="s">
        <v>90</v>
      </c>
      <c r="H60" s="26">
        <v>43556</v>
      </c>
      <c r="I60" s="26">
        <v>43585</v>
      </c>
      <c r="J60" s="37" t="str">
        <f t="shared" si="2"/>
        <v>01.04.19 - 30.04.19 (1 months)</v>
      </c>
      <c r="K60" s="44" t="s">
        <v>49</v>
      </c>
      <c r="L60" s="47">
        <v>700</v>
      </c>
      <c r="M60" s="47">
        <v>2300</v>
      </c>
      <c r="N60" s="69">
        <v>16</v>
      </c>
      <c r="O60" s="47">
        <v>700</v>
      </c>
      <c r="P60" s="47">
        <v>2300</v>
      </c>
      <c r="Q60" s="69">
        <v>16</v>
      </c>
      <c r="R60" s="47">
        <v>700</v>
      </c>
      <c r="S60" s="47">
        <v>2300</v>
      </c>
      <c r="T60" s="69">
        <v>16</v>
      </c>
      <c r="U60" s="24">
        <v>32.950000000000003</v>
      </c>
      <c r="V60" s="24">
        <v>0</v>
      </c>
      <c r="W60" s="31">
        <v>0</v>
      </c>
      <c r="X60" s="48"/>
      <c r="Y60" s="24"/>
      <c r="Z60" s="24"/>
      <c r="AA60" s="24"/>
      <c r="AB60" s="24"/>
      <c r="AC60" s="24">
        <v>2</v>
      </c>
      <c r="AD60" s="24">
        <v>5</v>
      </c>
      <c r="AE60" s="24">
        <v>5</v>
      </c>
      <c r="AF60" s="24">
        <v>2</v>
      </c>
      <c r="AG60" s="24">
        <v>5</v>
      </c>
      <c r="AH60" s="24">
        <v>0</v>
      </c>
      <c r="AI60" s="24">
        <v>0</v>
      </c>
      <c r="AJ60" s="33" t="s">
        <v>59</v>
      </c>
      <c r="AK60" s="33" t="s">
        <v>59</v>
      </c>
      <c r="AL60" s="49" t="s">
        <v>60</v>
      </c>
      <c r="AM60" s="33"/>
      <c r="AN60" s="24"/>
      <c r="AO60" s="24"/>
      <c r="AP60" s="33"/>
    </row>
    <row r="61" spans="1:42" ht="24.95" customHeight="1">
      <c r="A61" s="39">
        <f t="shared" si="1"/>
        <v>111.07500000000023</v>
      </c>
      <c r="B61" s="53" t="s">
        <v>53</v>
      </c>
      <c r="C61" s="52" t="s">
        <v>54</v>
      </c>
      <c r="D61" s="35" t="s">
        <v>114</v>
      </c>
      <c r="E61" s="35" t="s">
        <v>115</v>
      </c>
      <c r="F61" s="24" t="s">
        <v>51</v>
      </c>
      <c r="G61" s="25" t="s">
        <v>90</v>
      </c>
      <c r="H61" s="26">
        <v>43556</v>
      </c>
      <c r="I61" s="26">
        <v>43585</v>
      </c>
      <c r="J61" s="37" t="str">
        <f t="shared" si="2"/>
        <v>01.04.19 - 30.04.19 (1 months)</v>
      </c>
      <c r="K61" s="44" t="s">
        <v>49</v>
      </c>
      <c r="L61" s="47">
        <v>700</v>
      </c>
      <c r="M61" s="47">
        <v>2300</v>
      </c>
      <c r="N61" s="69">
        <v>16</v>
      </c>
      <c r="O61" s="47">
        <v>700</v>
      </c>
      <c r="P61" s="47">
        <v>2300</v>
      </c>
      <c r="Q61" s="69">
        <v>16</v>
      </c>
      <c r="R61" s="47">
        <v>700</v>
      </c>
      <c r="S61" s="47">
        <v>2300</v>
      </c>
      <c r="T61" s="70">
        <v>16</v>
      </c>
      <c r="U61" s="24">
        <v>0</v>
      </c>
      <c r="V61" s="24">
        <v>0</v>
      </c>
      <c r="W61" s="31">
        <v>0</v>
      </c>
      <c r="X61" s="48"/>
      <c r="Y61" s="24"/>
      <c r="Z61" s="24"/>
      <c r="AA61" s="24"/>
      <c r="AB61" s="24"/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2</v>
      </c>
      <c r="AI61" s="24">
        <v>5</v>
      </c>
      <c r="AJ61" s="33" t="s">
        <v>59</v>
      </c>
      <c r="AK61" s="33" t="s">
        <v>59</v>
      </c>
      <c r="AL61" s="50" t="s">
        <v>60</v>
      </c>
      <c r="AM61" s="33"/>
      <c r="AN61" s="35"/>
      <c r="AO61" s="35"/>
      <c r="AP61" s="36"/>
    </row>
    <row r="62" spans="1:42" ht="24.95" customHeight="1">
      <c r="A62" s="39">
        <f t="shared" si="1"/>
        <v>111.07600000000023</v>
      </c>
      <c r="B62" s="41" t="s">
        <v>67</v>
      </c>
      <c r="C62" s="41">
        <v>1.3</v>
      </c>
      <c r="D62" s="24" t="s">
        <v>116</v>
      </c>
      <c r="E62" s="24" t="s">
        <v>117</v>
      </c>
      <c r="F62" s="24" t="s">
        <v>118</v>
      </c>
      <c r="G62" s="25" t="s">
        <v>65</v>
      </c>
      <c r="H62" s="26">
        <v>43555</v>
      </c>
      <c r="I62" s="26">
        <v>43585</v>
      </c>
      <c r="J62" s="37" t="str">
        <f t="shared" si="2"/>
        <v>31.03.19 - 30.04.19 (1 months)</v>
      </c>
      <c r="K62" s="44" t="s">
        <v>49</v>
      </c>
      <c r="L62" s="47">
        <v>2300</v>
      </c>
      <c r="M62" s="47">
        <v>2300</v>
      </c>
      <c r="N62" s="69">
        <v>24</v>
      </c>
      <c r="O62" s="47">
        <v>2300</v>
      </c>
      <c r="P62" s="47">
        <v>2300</v>
      </c>
      <c r="Q62" s="69">
        <v>24</v>
      </c>
      <c r="R62" s="47">
        <v>2300</v>
      </c>
      <c r="S62" s="47">
        <v>2300</v>
      </c>
      <c r="T62" s="69">
        <v>24</v>
      </c>
      <c r="U62" s="24">
        <v>335.52</v>
      </c>
      <c r="V62" s="31" t="s">
        <v>50</v>
      </c>
      <c r="W62" s="31" t="s">
        <v>50</v>
      </c>
      <c r="X62" s="31" t="s">
        <v>50</v>
      </c>
      <c r="Y62" s="31" t="s">
        <v>50</v>
      </c>
      <c r="Z62" s="31" t="s">
        <v>50</v>
      </c>
      <c r="AA62" s="31" t="s">
        <v>50</v>
      </c>
      <c r="AB62" s="31" t="s">
        <v>50</v>
      </c>
      <c r="AC62" s="24">
        <v>19.2</v>
      </c>
      <c r="AD62" s="24">
        <v>48</v>
      </c>
      <c r="AE62" s="24">
        <v>48</v>
      </c>
      <c r="AF62" s="24">
        <v>19.2</v>
      </c>
      <c r="AG62" s="24">
        <v>48</v>
      </c>
      <c r="AH62" s="24">
        <v>19.2</v>
      </c>
      <c r="AI62" s="24">
        <v>48</v>
      </c>
      <c r="AJ62" s="33"/>
      <c r="AK62" s="33"/>
      <c r="AL62" s="49" t="s">
        <v>60</v>
      </c>
      <c r="AM62" s="33" t="s">
        <v>119</v>
      </c>
      <c r="AN62" s="24"/>
      <c r="AO62" s="24"/>
      <c r="AP62" s="33"/>
    </row>
    <row r="63" spans="1:42" ht="24.95" customHeight="1">
      <c r="A63" s="39">
        <f t="shared" si="1"/>
        <v>111.07700000000024</v>
      </c>
      <c r="B63" s="41" t="s">
        <v>67</v>
      </c>
      <c r="C63" s="41">
        <v>1.1000000000000001</v>
      </c>
      <c r="D63" s="24" t="s">
        <v>116</v>
      </c>
      <c r="E63" s="24" t="s">
        <v>117</v>
      </c>
      <c r="F63" s="24" t="s">
        <v>118</v>
      </c>
      <c r="G63" s="25" t="s">
        <v>65</v>
      </c>
      <c r="H63" s="26">
        <v>43555</v>
      </c>
      <c r="I63" s="26">
        <v>43585</v>
      </c>
      <c r="J63" s="37" t="str">
        <f t="shared" si="2"/>
        <v>31.03.19 - 30.04.19 (1 months)</v>
      </c>
      <c r="K63" s="44" t="s">
        <v>49</v>
      </c>
      <c r="L63" s="47">
        <v>2300</v>
      </c>
      <c r="M63" s="47">
        <v>700</v>
      </c>
      <c r="N63" s="69">
        <v>8</v>
      </c>
      <c r="O63" s="47">
        <v>2300</v>
      </c>
      <c r="P63" s="47">
        <v>700</v>
      </c>
      <c r="Q63" s="69">
        <v>8</v>
      </c>
      <c r="R63" s="47">
        <v>2300</v>
      </c>
      <c r="S63" s="47">
        <v>700</v>
      </c>
      <c r="T63" s="70">
        <v>8</v>
      </c>
      <c r="U63" s="24">
        <v>312</v>
      </c>
      <c r="V63" s="31" t="s">
        <v>50</v>
      </c>
      <c r="W63" s="31" t="s">
        <v>50</v>
      </c>
      <c r="X63" s="31" t="s">
        <v>50</v>
      </c>
      <c r="Y63" s="31" t="s">
        <v>50</v>
      </c>
      <c r="Z63" s="31" t="s">
        <v>50</v>
      </c>
      <c r="AA63" s="31" t="s">
        <v>50</v>
      </c>
      <c r="AB63" s="31" t="s">
        <v>50</v>
      </c>
      <c r="AC63" s="24">
        <v>19.2</v>
      </c>
      <c r="AD63" s="24">
        <v>48</v>
      </c>
      <c r="AE63" s="24">
        <v>48</v>
      </c>
      <c r="AF63" s="24">
        <v>19.2</v>
      </c>
      <c r="AG63" s="24">
        <v>48</v>
      </c>
      <c r="AH63" s="24">
        <v>0</v>
      </c>
      <c r="AI63" s="24">
        <v>0</v>
      </c>
      <c r="AJ63" s="33"/>
      <c r="AK63" s="33"/>
      <c r="AL63" s="50" t="s">
        <v>61</v>
      </c>
      <c r="AM63" s="33" t="s">
        <v>120</v>
      </c>
      <c r="AN63" s="35"/>
      <c r="AO63" s="35"/>
      <c r="AP63" s="36"/>
    </row>
    <row r="64" spans="1:42" ht="24.95" customHeight="1">
      <c r="A64" s="39">
        <f t="shared" si="1"/>
        <v>111.07800000000024</v>
      </c>
      <c r="B64" s="41" t="s">
        <v>67</v>
      </c>
      <c r="C64" s="41">
        <v>1.3</v>
      </c>
      <c r="D64" s="25" t="s">
        <v>116</v>
      </c>
      <c r="E64" s="25" t="s">
        <v>117</v>
      </c>
      <c r="F64" s="25" t="s">
        <v>118</v>
      </c>
      <c r="G64" s="25" t="s">
        <v>65</v>
      </c>
      <c r="H64" s="26">
        <v>43555</v>
      </c>
      <c r="I64" s="26">
        <v>43585</v>
      </c>
      <c r="J64" s="37" t="str">
        <f t="shared" si="2"/>
        <v>31.03.19 - 30.04.19 (1 months)</v>
      </c>
      <c r="K64" s="44" t="s">
        <v>49</v>
      </c>
      <c r="L64" s="47">
        <v>2300</v>
      </c>
      <c r="M64" s="47">
        <v>700</v>
      </c>
      <c r="N64" s="69">
        <v>8</v>
      </c>
      <c r="O64" s="47">
        <v>2300</v>
      </c>
      <c r="P64" s="47">
        <v>700</v>
      </c>
      <c r="Q64" s="69">
        <v>8</v>
      </c>
      <c r="R64" s="47">
        <v>2300</v>
      </c>
      <c r="S64" s="47">
        <v>700</v>
      </c>
      <c r="T64" s="70">
        <v>8</v>
      </c>
      <c r="U64" s="24">
        <v>307.2</v>
      </c>
      <c r="V64" s="31" t="s">
        <v>50</v>
      </c>
      <c r="W64" s="31" t="s">
        <v>50</v>
      </c>
      <c r="X64" s="31" t="s">
        <v>50</v>
      </c>
      <c r="Y64" s="31" t="s">
        <v>50</v>
      </c>
      <c r="Z64" s="31" t="s">
        <v>50</v>
      </c>
      <c r="AA64" s="31" t="s">
        <v>50</v>
      </c>
      <c r="AB64" s="31" t="s">
        <v>50</v>
      </c>
      <c r="AC64" s="24">
        <v>19.2</v>
      </c>
      <c r="AD64" s="24">
        <v>48</v>
      </c>
      <c r="AE64" s="24">
        <v>48</v>
      </c>
      <c r="AF64" s="24">
        <v>19.2</v>
      </c>
      <c r="AG64" s="24">
        <v>48</v>
      </c>
      <c r="AH64" s="24">
        <v>0</v>
      </c>
      <c r="AI64" s="24">
        <v>0</v>
      </c>
      <c r="AJ64" s="33"/>
      <c r="AK64" s="33"/>
      <c r="AL64" s="50" t="s">
        <v>62</v>
      </c>
      <c r="AM64" s="33" t="s">
        <v>121</v>
      </c>
      <c r="AN64" s="35"/>
      <c r="AO64" s="35"/>
      <c r="AP64" s="36"/>
    </row>
    <row r="65" spans="1:42" ht="24.95" customHeight="1">
      <c r="A65" s="39">
        <f t="shared" si="1"/>
        <v>111.07900000000025</v>
      </c>
      <c r="B65" s="41" t="s">
        <v>67</v>
      </c>
      <c r="C65" s="41">
        <v>1.3</v>
      </c>
      <c r="D65" s="25" t="s">
        <v>116</v>
      </c>
      <c r="E65" s="25" t="s">
        <v>117</v>
      </c>
      <c r="F65" s="25" t="s">
        <v>118</v>
      </c>
      <c r="G65" s="25" t="s">
        <v>65</v>
      </c>
      <c r="H65" s="26">
        <v>43556</v>
      </c>
      <c r="I65" s="26">
        <v>43585</v>
      </c>
      <c r="J65" s="37" t="str">
        <f t="shared" si="2"/>
        <v>01.04.19 - 30.04.19 (1 months)</v>
      </c>
      <c r="K65" s="44" t="s">
        <v>49</v>
      </c>
      <c r="L65" s="47">
        <v>700</v>
      </c>
      <c r="M65" s="47">
        <v>2300</v>
      </c>
      <c r="N65" s="69">
        <v>16</v>
      </c>
      <c r="O65" s="47">
        <v>700</v>
      </c>
      <c r="P65" s="47">
        <v>2300</v>
      </c>
      <c r="Q65" s="69">
        <v>16</v>
      </c>
      <c r="R65" s="47">
        <v>700</v>
      </c>
      <c r="S65" s="47">
        <v>2300</v>
      </c>
      <c r="T65" s="70">
        <v>16</v>
      </c>
      <c r="U65" s="24">
        <v>326.39999999999998</v>
      </c>
      <c r="V65" s="31" t="s">
        <v>50</v>
      </c>
      <c r="W65" s="31" t="s">
        <v>50</v>
      </c>
      <c r="X65" s="31" t="s">
        <v>50</v>
      </c>
      <c r="Y65" s="31" t="s">
        <v>50</v>
      </c>
      <c r="Z65" s="31" t="s">
        <v>50</v>
      </c>
      <c r="AA65" s="31" t="s">
        <v>50</v>
      </c>
      <c r="AB65" s="31" t="s">
        <v>50</v>
      </c>
      <c r="AC65" s="24">
        <v>19.2</v>
      </c>
      <c r="AD65" s="24">
        <v>48</v>
      </c>
      <c r="AE65" s="24">
        <v>48</v>
      </c>
      <c r="AF65" s="24">
        <v>19.2</v>
      </c>
      <c r="AG65" s="24">
        <v>48</v>
      </c>
      <c r="AH65" s="24">
        <v>19.2</v>
      </c>
      <c r="AI65" s="24">
        <v>48</v>
      </c>
      <c r="AJ65" s="33"/>
      <c r="AK65" s="33"/>
      <c r="AL65" s="50" t="s">
        <v>62</v>
      </c>
      <c r="AM65" s="33" t="s">
        <v>121</v>
      </c>
      <c r="AN65" s="35"/>
      <c r="AO65" s="35"/>
      <c r="AP65" s="36"/>
    </row>
    <row r="66" spans="1:42" ht="24.95" customHeight="1">
      <c r="A66" s="39">
        <f t="shared" si="1"/>
        <v>111.08000000000025</v>
      </c>
      <c r="B66" s="40" t="s">
        <v>53</v>
      </c>
      <c r="C66" s="41" t="s">
        <v>54</v>
      </c>
      <c r="D66" s="24" t="s">
        <v>122</v>
      </c>
      <c r="E66" s="24" t="s">
        <v>123</v>
      </c>
      <c r="F66" s="24" t="s">
        <v>51</v>
      </c>
      <c r="G66" s="25" t="s">
        <v>65</v>
      </c>
      <c r="H66" s="26">
        <v>43555</v>
      </c>
      <c r="I66" s="26">
        <v>43585</v>
      </c>
      <c r="J66" s="37" t="str">
        <f t="shared" si="2"/>
        <v>31.03.19 - 30.04.19 (1 months)</v>
      </c>
      <c r="K66" s="44" t="s">
        <v>49</v>
      </c>
      <c r="L66" s="47">
        <v>2300</v>
      </c>
      <c r="M66" s="47">
        <v>700</v>
      </c>
      <c r="N66" s="69">
        <v>8</v>
      </c>
      <c r="O66" s="47">
        <v>2300</v>
      </c>
      <c r="P66" s="47">
        <v>700</v>
      </c>
      <c r="Q66" s="69">
        <v>8</v>
      </c>
      <c r="R66" s="47">
        <v>2300</v>
      </c>
      <c r="S66" s="47">
        <v>700</v>
      </c>
      <c r="T66" s="69">
        <v>8</v>
      </c>
      <c r="U66" s="24">
        <v>5.4</v>
      </c>
      <c r="V66" s="24"/>
      <c r="W66" s="31"/>
      <c r="X66" s="48"/>
      <c r="Y66" s="24"/>
      <c r="Z66" s="24"/>
      <c r="AA66" s="24"/>
      <c r="AB66" s="24"/>
      <c r="AC66" s="24">
        <v>0.4</v>
      </c>
      <c r="AD66" s="24">
        <v>1</v>
      </c>
      <c r="AE66" s="24">
        <v>1</v>
      </c>
      <c r="AF66" s="24">
        <v>0.4</v>
      </c>
      <c r="AG66" s="24">
        <v>1</v>
      </c>
      <c r="AH66" s="24">
        <v>0</v>
      </c>
      <c r="AI66" s="24"/>
      <c r="AJ66" s="33"/>
      <c r="AK66" s="33"/>
      <c r="AL66" s="49"/>
      <c r="AM66" s="33"/>
      <c r="AN66" s="24"/>
      <c r="AO66" s="24"/>
      <c r="AP66" s="33"/>
    </row>
    <row r="67" spans="1:42" ht="24.95" customHeight="1">
      <c r="A67" s="39">
        <f t="shared" si="1"/>
        <v>111.08100000000026</v>
      </c>
      <c r="B67" s="41" t="s">
        <v>67</v>
      </c>
      <c r="C67" s="41">
        <v>5</v>
      </c>
      <c r="D67" s="24" t="s">
        <v>124</v>
      </c>
      <c r="E67" s="24" t="s">
        <v>125</v>
      </c>
      <c r="F67" s="24" t="s">
        <v>51</v>
      </c>
      <c r="G67" s="25" t="s">
        <v>126</v>
      </c>
      <c r="H67" s="26">
        <v>43555</v>
      </c>
      <c r="I67" s="26">
        <v>43585</v>
      </c>
      <c r="J67" s="37" t="str">
        <f t="shared" si="2"/>
        <v>31.03.19 - 30.04.19 (1 months)</v>
      </c>
      <c r="K67" s="28" t="s">
        <v>49</v>
      </c>
      <c r="L67" s="29">
        <v>2300</v>
      </c>
      <c r="M67" s="29">
        <v>700</v>
      </c>
      <c r="N67" s="30">
        <v>8</v>
      </c>
      <c r="O67" s="29">
        <v>2300</v>
      </c>
      <c r="P67" s="29">
        <v>700</v>
      </c>
      <c r="Q67" s="30">
        <v>8</v>
      </c>
      <c r="R67" s="29">
        <v>2300</v>
      </c>
      <c r="S67" s="29">
        <v>700</v>
      </c>
      <c r="T67" s="34">
        <v>8</v>
      </c>
      <c r="U67" s="71">
        <v>25</v>
      </c>
      <c r="V67" s="24">
        <v>0</v>
      </c>
      <c r="W67" s="31">
        <v>0</v>
      </c>
      <c r="X67" s="32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33"/>
      <c r="AK67" s="33"/>
      <c r="AL67" s="43"/>
      <c r="AM67" s="33"/>
      <c r="AN67" s="35"/>
      <c r="AO67" s="35">
        <v>20</v>
      </c>
      <c r="AP67" s="36"/>
    </row>
    <row r="68" spans="1:42" ht="24.95" customHeight="1">
      <c r="A68" s="39">
        <f t="shared" si="1"/>
        <v>111.08200000000026</v>
      </c>
      <c r="B68" s="52" t="s">
        <v>67</v>
      </c>
      <c r="C68" s="52">
        <v>5</v>
      </c>
      <c r="D68" s="35" t="s">
        <v>127</v>
      </c>
      <c r="E68" s="35" t="s">
        <v>128</v>
      </c>
      <c r="F68" s="35" t="s">
        <v>51</v>
      </c>
      <c r="G68" s="72" t="s">
        <v>126</v>
      </c>
      <c r="H68" s="26">
        <v>43555</v>
      </c>
      <c r="I68" s="26">
        <v>43585</v>
      </c>
      <c r="J68" s="37" t="str">
        <f t="shared" si="2"/>
        <v>31.03.19 - 30.04.19 (1 months)</v>
      </c>
      <c r="K68" s="28" t="s">
        <v>49</v>
      </c>
      <c r="L68" s="29">
        <v>2300</v>
      </c>
      <c r="M68" s="29">
        <v>700</v>
      </c>
      <c r="N68" s="30">
        <v>8</v>
      </c>
      <c r="O68" s="29">
        <v>2300</v>
      </c>
      <c r="P68" s="29">
        <v>700</v>
      </c>
      <c r="Q68" s="30">
        <v>8</v>
      </c>
      <c r="R68" s="29">
        <v>2300</v>
      </c>
      <c r="S68" s="29">
        <v>700</v>
      </c>
      <c r="T68" s="34">
        <v>8</v>
      </c>
      <c r="U68" s="24">
        <v>25</v>
      </c>
      <c r="V68" s="24">
        <v>0</v>
      </c>
      <c r="W68" s="31">
        <v>0</v>
      </c>
      <c r="X68" s="38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6"/>
      <c r="AK68" s="36"/>
      <c r="AL68" s="43"/>
      <c r="AM68" s="33"/>
      <c r="AN68" s="35"/>
      <c r="AO68" s="35">
        <v>20</v>
      </c>
      <c r="AP68" s="36"/>
    </row>
    <row r="69" spans="1:42" ht="24.95" customHeight="1">
      <c r="A69" s="39">
        <f t="shared" si="1"/>
        <v>111.08300000000027</v>
      </c>
      <c r="B69" s="52" t="s">
        <v>67</v>
      </c>
      <c r="C69" s="52">
        <v>5</v>
      </c>
      <c r="D69" s="35" t="s">
        <v>129</v>
      </c>
      <c r="E69" s="35" t="s">
        <v>130</v>
      </c>
      <c r="F69" s="35" t="s">
        <v>51</v>
      </c>
      <c r="G69" s="72" t="s">
        <v>126</v>
      </c>
      <c r="H69" s="26">
        <v>43555</v>
      </c>
      <c r="I69" s="26">
        <v>43585</v>
      </c>
      <c r="J69" s="37" t="str">
        <f t="shared" si="2"/>
        <v>31.03.19 - 30.04.19 (1 months)</v>
      </c>
      <c r="K69" s="28" t="s">
        <v>49</v>
      </c>
      <c r="L69" s="29">
        <v>2300</v>
      </c>
      <c r="M69" s="29">
        <v>700</v>
      </c>
      <c r="N69" s="30">
        <v>8</v>
      </c>
      <c r="O69" s="29">
        <v>2300</v>
      </c>
      <c r="P69" s="29">
        <v>700</v>
      </c>
      <c r="Q69" s="30">
        <v>8</v>
      </c>
      <c r="R69" s="29">
        <v>2300</v>
      </c>
      <c r="S69" s="29">
        <v>700</v>
      </c>
      <c r="T69" s="34">
        <v>8</v>
      </c>
      <c r="U69" s="24">
        <v>25</v>
      </c>
      <c r="V69" s="24">
        <v>0</v>
      </c>
      <c r="W69" s="31">
        <v>0</v>
      </c>
      <c r="X69" s="38"/>
      <c r="Y69" s="35"/>
      <c r="Z69" s="35"/>
      <c r="AA69" s="35"/>
      <c r="AB69" s="35"/>
      <c r="AC69" s="24"/>
      <c r="AD69" s="24"/>
      <c r="AE69" s="24"/>
      <c r="AF69" s="24"/>
      <c r="AG69" s="24"/>
      <c r="AH69" s="24"/>
      <c r="AI69" s="24"/>
      <c r="AJ69" s="33"/>
      <c r="AK69" s="33"/>
      <c r="AL69" s="43"/>
      <c r="AM69" s="33"/>
      <c r="AN69" s="35"/>
      <c r="AO69" s="35">
        <v>20</v>
      </c>
      <c r="AP69" s="36"/>
    </row>
    <row r="70" spans="1:42" ht="24.95" customHeight="1">
      <c r="A70" s="39">
        <f t="shared" si="1"/>
        <v>111.08400000000027</v>
      </c>
      <c r="B70" s="52" t="s">
        <v>67</v>
      </c>
      <c r="C70" s="52">
        <v>5</v>
      </c>
      <c r="D70" s="35" t="s">
        <v>131</v>
      </c>
      <c r="E70" s="35" t="s">
        <v>132</v>
      </c>
      <c r="F70" s="35" t="s">
        <v>51</v>
      </c>
      <c r="G70" s="72" t="s">
        <v>126</v>
      </c>
      <c r="H70" s="26">
        <v>43555</v>
      </c>
      <c r="I70" s="26">
        <v>43585</v>
      </c>
      <c r="J70" s="37" t="str">
        <f t="shared" si="2"/>
        <v>31.03.19 - 30.04.19 (1 months)</v>
      </c>
      <c r="K70" s="28" t="s">
        <v>49</v>
      </c>
      <c r="L70" s="29">
        <v>2300</v>
      </c>
      <c r="M70" s="29">
        <v>700</v>
      </c>
      <c r="N70" s="30">
        <v>8</v>
      </c>
      <c r="O70" s="29">
        <v>2300</v>
      </c>
      <c r="P70" s="29">
        <v>700</v>
      </c>
      <c r="Q70" s="30">
        <v>8</v>
      </c>
      <c r="R70" s="29">
        <v>2300</v>
      </c>
      <c r="S70" s="29">
        <v>700</v>
      </c>
      <c r="T70" s="34">
        <v>8</v>
      </c>
      <c r="U70" s="24">
        <v>25</v>
      </c>
      <c r="V70" s="24">
        <v>0</v>
      </c>
      <c r="W70" s="31">
        <v>0</v>
      </c>
      <c r="X70" s="32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33"/>
      <c r="AK70" s="33"/>
      <c r="AL70" s="43"/>
      <c r="AM70" s="33"/>
      <c r="AN70" s="35"/>
      <c r="AO70" s="35">
        <v>20</v>
      </c>
      <c r="AP70" s="36"/>
    </row>
    <row r="71" spans="1:42" ht="24.95" customHeight="1">
      <c r="A71" s="39">
        <f t="shared" si="1"/>
        <v>111.08500000000028</v>
      </c>
      <c r="B71" s="52" t="s">
        <v>67</v>
      </c>
      <c r="C71" s="52">
        <v>5</v>
      </c>
      <c r="D71" s="35" t="s">
        <v>133</v>
      </c>
      <c r="E71" s="35" t="s">
        <v>134</v>
      </c>
      <c r="F71" s="35" t="s">
        <v>51</v>
      </c>
      <c r="G71" s="72" t="s">
        <v>126</v>
      </c>
      <c r="H71" s="26">
        <v>43555</v>
      </c>
      <c r="I71" s="26">
        <v>43585</v>
      </c>
      <c r="J71" s="37" t="str">
        <f t="shared" si="2"/>
        <v>31.03.19 - 30.04.19 (1 months)</v>
      </c>
      <c r="K71" s="28" t="s">
        <v>49</v>
      </c>
      <c r="L71" s="29">
        <v>2300</v>
      </c>
      <c r="M71" s="29">
        <v>700</v>
      </c>
      <c r="N71" s="30">
        <v>8</v>
      </c>
      <c r="O71" s="29">
        <v>2300</v>
      </c>
      <c r="P71" s="29">
        <v>700</v>
      </c>
      <c r="Q71" s="30">
        <v>8</v>
      </c>
      <c r="R71" s="29">
        <v>2300</v>
      </c>
      <c r="S71" s="29">
        <v>700</v>
      </c>
      <c r="T71" s="34">
        <v>8</v>
      </c>
      <c r="U71" s="24">
        <v>25</v>
      </c>
      <c r="V71" s="24">
        <v>0</v>
      </c>
      <c r="W71" s="31">
        <v>0</v>
      </c>
      <c r="X71" s="32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33"/>
      <c r="AK71" s="33"/>
      <c r="AL71" s="43"/>
      <c r="AM71" s="33"/>
      <c r="AN71" s="35"/>
      <c r="AO71" s="35">
        <v>20</v>
      </c>
      <c r="AP71" s="36"/>
    </row>
    <row r="72" spans="1:42" ht="24.95" customHeight="1">
      <c r="A72" s="39">
        <f t="shared" si="1"/>
        <v>111.08600000000028</v>
      </c>
      <c r="B72" s="52" t="s">
        <v>67</v>
      </c>
      <c r="C72" s="52">
        <v>5</v>
      </c>
      <c r="D72" s="35" t="s">
        <v>135</v>
      </c>
      <c r="E72" s="35" t="s">
        <v>136</v>
      </c>
      <c r="F72" s="35" t="s">
        <v>51</v>
      </c>
      <c r="G72" s="72" t="s">
        <v>126</v>
      </c>
      <c r="H72" s="26">
        <v>43555</v>
      </c>
      <c r="I72" s="26">
        <v>43585</v>
      </c>
      <c r="J72" s="37" t="str">
        <f t="shared" si="2"/>
        <v>31.03.19 - 30.04.19 (1 months)</v>
      </c>
      <c r="K72" s="28" t="s">
        <v>49</v>
      </c>
      <c r="L72" s="29">
        <v>2300</v>
      </c>
      <c r="M72" s="29">
        <v>700</v>
      </c>
      <c r="N72" s="30">
        <v>8</v>
      </c>
      <c r="O72" s="29">
        <v>2300</v>
      </c>
      <c r="P72" s="29">
        <v>700</v>
      </c>
      <c r="Q72" s="30">
        <v>8</v>
      </c>
      <c r="R72" s="29">
        <v>2300</v>
      </c>
      <c r="S72" s="29">
        <v>700</v>
      </c>
      <c r="T72" s="34">
        <v>8</v>
      </c>
      <c r="U72" s="24">
        <v>25</v>
      </c>
      <c r="V72" s="24">
        <v>0</v>
      </c>
      <c r="W72" s="31">
        <v>0</v>
      </c>
      <c r="X72" s="32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33"/>
      <c r="AK72" s="33"/>
      <c r="AL72" s="43"/>
      <c r="AM72" s="33"/>
      <c r="AN72" s="35"/>
      <c r="AO72" s="35">
        <v>20</v>
      </c>
      <c r="AP72" s="36"/>
    </row>
    <row r="73" spans="1:42" ht="24.95" customHeight="1">
      <c r="A73" s="39">
        <f t="shared" ref="A73:A78" si="3">A72+0.001</f>
        <v>111.08700000000029</v>
      </c>
      <c r="B73" s="40" t="s">
        <v>53</v>
      </c>
      <c r="C73" s="41" t="s">
        <v>54</v>
      </c>
      <c r="D73" s="24" t="s">
        <v>124</v>
      </c>
      <c r="E73" s="24" t="s">
        <v>125</v>
      </c>
      <c r="F73" s="24" t="s">
        <v>51</v>
      </c>
      <c r="G73" s="25" t="s">
        <v>126</v>
      </c>
      <c r="H73" s="26">
        <v>43556</v>
      </c>
      <c r="I73" s="26">
        <v>43585</v>
      </c>
      <c r="J73" s="37" t="str">
        <f t="shared" si="2"/>
        <v>01.04.19 - 30.04.19 (1 months)</v>
      </c>
      <c r="K73" s="28" t="s">
        <v>49</v>
      </c>
      <c r="L73" s="29">
        <v>700</v>
      </c>
      <c r="M73" s="29">
        <v>2300</v>
      </c>
      <c r="N73" s="30">
        <v>16</v>
      </c>
      <c r="O73" s="29">
        <v>700</v>
      </c>
      <c r="P73" s="29">
        <v>2300</v>
      </c>
      <c r="Q73" s="30">
        <v>16</v>
      </c>
      <c r="R73" s="29">
        <v>700</v>
      </c>
      <c r="S73" s="29">
        <v>2300</v>
      </c>
      <c r="T73" s="34">
        <v>16</v>
      </c>
      <c r="U73" s="35">
        <v>45</v>
      </c>
      <c r="V73" s="35">
        <v>0</v>
      </c>
      <c r="W73" s="35">
        <v>0</v>
      </c>
      <c r="X73" s="38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6"/>
      <c r="AK73" s="36"/>
      <c r="AL73" s="43"/>
      <c r="AM73" s="33"/>
      <c r="AN73" s="35"/>
      <c r="AO73" s="35">
        <v>20</v>
      </c>
      <c r="AP73" s="36"/>
    </row>
    <row r="74" spans="1:42" ht="24.95" customHeight="1">
      <c r="A74" s="39">
        <f t="shared" si="3"/>
        <v>111.08800000000029</v>
      </c>
      <c r="B74" s="53" t="s">
        <v>53</v>
      </c>
      <c r="C74" s="52" t="s">
        <v>54</v>
      </c>
      <c r="D74" s="35" t="s">
        <v>127</v>
      </c>
      <c r="E74" s="35" t="s">
        <v>128</v>
      </c>
      <c r="F74" s="35" t="s">
        <v>51</v>
      </c>
      <c r="G74" s="72" t="s">
        <v>126</v>
      </c>
      <c r="H74" s="26">
        <v>43556</v>
      </c>
      <c r="I74" s="26">
        <v>43585</v>
      </c>
      <c r="J74" s="37" t="str">
        <f t="shared" si="2"/>
        <v>01.04.19 - 30.04.19 (1 months)</v>
      </c>
      <c r="K74" s="28" t="s">
        <v>49</v>
      </c>
      <c r="L74" s="29">
        <v>700</v>
      </c>
      <c r="M74" s="29">
        <v>2300</v>
      </c>
      <c r="N74" s="30">
        <v>16</v>
      </c>
      <c r="O74" s="29">
        <v>700</v>
      </c>
      <c r="P74" s="29">
        <v>2300</v>
      </c>
      <c r="Q74" s="30">
        <v>16</v>
      </c>
      <c r="R74" s="29">
        <v>700</v>
      </c>
      <c r="S74" s="29">
        <v>2300</v>
      </c>
      <c r="T74" s="34">
        <v>16</v>
      </c>
      <c r="U74" s="35">
        <v>45</v>
      </c>
      <c r="V74" s="35">
        <v>0</v>
      </c>
      <c r="W74" s="35">
        <v>0</v>
      </c>
      <c r="X74" s="38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6"/>
      <c r="AK74" s="36"/>
      <c r="AL74" s="43"/>
      <c r="AM74" s="33"/>
      <c r="AN74" s="35"/>
      <c r="AO74" s="35">
        <v>20</v>
      </c>
      <c r="AP74" s="36"/>
    </row>
    <row r="75" spans="1:42" ht="24.95" customHeight="1">
      <c r="A75" s="39">
        <f t="shared" si="3"/>
        <v>111.0890000000003</v>
      </c>
      <c r="B75" s="53" t="s">
        <v>53</v>
      </c>
      <c r="C75" s="52" t="s">
        <v>54</v>
      </c>
      <c r="D75" s="35" t="s">
        <v>129</v>
      </c>
      <c r="E75" s="35" t="s">
        <v>130</v>
      </c>
      <c r="F75" s="35" t="s">
        <v>51</v>
      </c>
      <c r="G75" s="72" t="s">
        <v>126</v>
      </c>
      <c r="H75" s="26">
        <v>43556</v>
      </c>
      <c r="I75" s="26">
        <v>43585</v>
      </c>
      <c r="J75" s="37" t="str">
        <f t="shared" si="2"/>
        <v>01.04.19 - 30.04.19 (1 months)</v>
      </c>
      <c r="K75" s="28" t="s">
        <v>49</v>
      </c>
      <c r="L75" s="29">
        <v>700</v>
      </c>
      <c r="M75" s="29">
        <v>2300</v>
      </c>
      <c r="N75" s="30">
        <v>16</v>
      </c>
      <c r="O75" s="29">
        <v>700</v>
      </c>
      <c r="P75" s="29">
        <v>2300</v>
      </c>
      <c r="Q75" s="30">
        <v>16</v>
      </c>
      <c r="R75" s="29">
        <v>700</v>
      </c>
      <c r="S75" s="29">
        <v>2300</v>
      </c>
      <c r="T75" s="34">
        <v>16</v>
      </c>
      <c r="U75" s="35">
        <v>45</v>
      </c>
      <c r="V75" s="35">
        <v>0</v>
      </c>
      <c r="W75" s="35">
        <v>0</v>
      </c>
      <c r="X75" s="38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6"/>
      <c r="AK75" s="36"/>
      <c r="AL75" s="43"/>
      <c r="AM75" s="33"/>
      <c r="AN75" s="35"/>
      <c r="AO75" s="35">
        <v>20</v>
      </c>
      <c r="AP75" s="36"/>
    </row>
    <row r="76" spans="1:42" ht="24.95" customHeight="1">
      <c r="A76" s="39">
        <f t="shared" si="3"/>
        <v>111.0900000000003</v>
      </c>
      <c r="B76" s="53" t="s">
        <v>53</v>
      </c>
      <c r="C76" s="52" t="s">
        <v>54</v>
      </c>
      <c r="D76" s="35" t="s">
        <v>131</v>
      </c>
      <c r="E76" s="35" t="s">
        <v>132</v>
      </c>
      <c r="F76" s="35" t="s">
        <v>51</v>
      </c>
      <c r="G76" s="72" t="s">
        <v>126</v>
      </c>
      <c r="H76" s="26">
        <v>43556</v>
      </c>
      <c r="I76" s="26">
        <v>43585</v>
      </c>
      <c r="J76" s="37" t="str">
        <f t="shared" si="2"/>
        <v>01.04.19 - 30.04.19 (1 months)</v>
      </c>
      <c r="K76" s="28" t="s">
        <v>49</v>
      </c>
      <c r="L76" s="29">
        <v>700</v>
      </c>
      <c r="M76" s="29">
        <v>2300</v>
      </c>
      <c r="N76" s="30">
        <v>16</v>
      </c>
      <c r="O76" s="29">
        <v>700</v>
      </c>
      <c r="P76" s="29">
        <v>2300</v>
      </c>
      <c r="Q76" s="30">
        <v>16</v>
      </c>
      <c r="R76" s="29">
        <v>700</v>
      </c>
      <c r="S76" s="29">
        <v>2300</v>
      </c>
      <c r="T76" s="34">
        <v>16</v>
      </c>
      <c r="U76" s="35">
        <v>45</v>
      </c>
      <c r="V76" s="35">
        <v>0</v>
      </c>
      <c r="W76" s="35">
        <v>0</v>
      </c>
      <c r="X76" s="38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6"/>
      <c r="AK76" s="36"/>
      <c r="AL76" s="43"/>
      <c r="AM76" s="33"/>
      <c r="AN76" s="35"/>
      <c r="AO76" s="35">
        <v>20</v>
      </c>
      <c r="AP76" s="36"/>
    </row>
    <row r="77" spans="1:42" ht="24.95" customHeight="1">
      <c r="A77" s="39">
        <f t="shared" si="3"/>
        <v>111.09100000000031</v>
      </c>
      <c r="B77" s="53" t="s">
        <v>53</v>
      </c>
      <c r="C77" s="52" t="s">
        <v>54</v>
      </c>
      <c r="D77" s="35" t="s">
        <v>133</v>
      </c>
      <c r="E77" s="35" t="s">
        <v>134</v>
      </c>
      <c r="F77" s="35" t="s">
        <v>51</v>
      </c>
      <c r="G77" s="72" t="s">
        <v>126</v>
      </c>
      <c r="H77" s="26">
        <v>43556</v>
      </c>
      <c r="I77" s="26">
        <v>43585</v>
      </c>
      <c r="J77" s="37" t="str">
        <f t="shared" si="2"/>
        <v>01.04.19 - 30.04.19 (1 months)</v>
      </c>
      <c r="K77" s="28" t="s">
        <v>49</v>
      </c>
      <c r="L77" s="29">
        <v>700</v>
      </c>
      <c r="M77" s="29">
        <v>2300</v>
      </c>
      <c r="N77" s="30">
        <v>16</v>
      </c>
      <c r="O77" s="29">
        <v>700</v>
      </c>
      <c r="P77" s="29">
        <v>2300</v>
      </c>
      <c r="Q77" s="30">
        <v>16</v>
      </c>
      <c r="R77" s="29">
        <v>700</v>
      </c>
      <c r="S77" s="29">
        <v>2300</v>
      </c>
      <c r="T77" s="34">
        <v>16</v>
      </c>
      <c r="U77" s="35">
        <v>45</v>
      </c>
      <c r="V77" s="35">
        <v>0</v>
      </c>
      <c r="W77" s="35">
        <v>0</v>
      </c>
      <c r="X77" s="38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6"/>
      <c r="AK77" s="36"/>
      <c r="AL77" s="43"/>
      <c r="AM77" s="33"/>
      <c r="AN77" s="35"/>
      <c r="AO77" s="35">
        <v>20</v>
      </c>
      <c r="AP77" s="36"/>
    </row>
    <row r="78" spans="1:42" ht="24.95" customHeight="1">
      <c r="A78" s="39">
        <f t="shared" si="3"/>
        <v>111.09200000000031</v>
      </c>
      <c r="B78" s="53" t="s">
        <v>53</v>
      </c>
      <c r="C78" s="52" t="s">
        <v>54</v>
      </c>
      <c r="D78" s="35" t="s">
        <v>135</v>
      </c>
      <c r="E78" s="35" t="s">
        <v>136</v>
      </c>
      <c r="F78" s="35" t="s">
        <v>51</v>
      </c>
      <c r="G78" s="72" t="s">
        <v>126</v>
      </c>
      <c r="H78" s="26">
        <v>43556</v>
      </c>
      <c r="I78" s="26">
        <v>43585</v>
      </c>
      <c r="J78" s="37" t="str">
        <f t="shared" si="2"/>
        <v>01.04.19 - 30.04.19 (1 months)</v>
      </c>
      <c r="K78" s="28" t="s">
        <v>49</v>
      </c>
      <c r="L78" s="29">
        <v>700</v>
      </c>
      <c r="M78" s="29">
        <v>2300</v>
      </c>
      <c r="N78" s="30">
        <v>16</v>
      </c>
      <c r="O78" s="29">
        <v>700</v>
      </c>
      <c r="P78" s="29">
        <v>2300</v>
      </c>
      <c r="Q78" s="30">
        <v>16</v>
      </c>
      <c r="R78" s="29">
        <v>700</v>
      </c>
      <c r="S78" s="29">
        <v>2300</v>
      </c>
      <c r="T78" s="34">
        <v>16</v>
      </c>
      <c r="U78" s="35">
        <v>45</v>
      </c>
      <c r="V78" s="35">
        <v>0</v>
      </c>
      <c r="W78" s="35">
        <v>0</v>
      </c>
      <c r="X78" s="38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6"/>
      <c r="AK78" s="36"/>
      <c r="AL78" s="43"/>
      <c r="AM78" s="33"/>
      <c r="AN78" s="35"/>
      <c r="AO78" s="35">
        <v>20</v>
      </c>
      <c r="AP78" s="36"/>
    </row>
    <row r="81" spans="1:7">
      <c r="A81" s="94" t="s">
        <v>137</v>
      </c>
      <c r="B81" s="73" t="s">
        <v>138</v>
      </c>
      <c r="C81" s="74"/>
      <c r="D81" s="97" t="s">
        <v>139</v>
      </c>
      <c r="E81" s="97"/>
      <c r="F81" s="97"/>
      <c r="G81" s="98"/>
    </row>
    <row r="82" spans="1:7" ht="26.25">
      <c r="A82" s="95"/>
      <c r="B82" s="99">
        <v>1</v>
      </c>
      <c r="C82" s="101" t="s">
        <v>140</v>
      </c>
      <c r="D82" s="102"/>
      <c r="E82" s="75">
        <v>1.1000000000000001</v>
      </c>
      <c r="F82" s="76" t="s">
        <v>141</v>
      </c>
      <c r="G82" s="77"/>
    </row>
    <row r="83" spans="1:7">
      <c r="A83" s="95"/>
      <c r="B83" s="100"/>
      <c r="C83" s="103"/>
      <c r="D83" s="104"/>
      <c r="E83" s="78">
        <v>1.2</v>
      </c>
      <c r="F83" s="79" t="s">
        <v>142</v>
      </c>
      <c r="G83" s="80"/>
    </row>
    <row r="84" spans="1:7">
      <c r="A84" s="95"/>
      <c r="B84" s="100"/>
      <c r="C84" s="103"/>
      <c r="D84" s="104"/>
      <c r="E84" s="78">
        <v>1.3</v>
      </c>
      <c r="F84" s="79" t="s">
        <v>143</v>
      </c>
      <c r="G84" s="80"/>
    </row>
    <row r="85" spans="1:7">
      <c r="A85" s="95"/>
      <c r="B85" s="100"/>
      <c r="C85" s="105"/>
      <c r="D85" s="106"/>
      <c r="E85" s="81">
        <v>1.4</v>
      </c>
      <c r="F85" s="82" t="s">
        <v>144</v>
      </c>
      <c r="G85" s="83"/>
    </row>
    <row r="86" spans="1:7">
      <c r="A86" s="95"/>
      <c r="B86" s="84">
        <v>2</v>
      </c>
      <c r="C86" s="85" t="s">
        <v>145</v>
      </c>
      <c r="D86" s="86"/>
      <c r="E86" s="86"/>
      <c r="F86" s="87"/>
      <c r="G86" s="80"/>
    </row>
    <row r="87" spans="1:7">
      <c r="A87" s="95"/>
      <c r="B87" s="84">
        <v>3</v>
      </c>
      <c r="C87" s="85" t="s">
        <v>146</v>
      </c>
      <c r="D87" s="86"/>
      <c r="E87" s="86"/>
      <c r="F87" s="87"/>
      <c r="G87" s="80"/>
    </row>
    <row r="88" spans="1:7">
      <c r="A88" s="95"/>
      <c r="B88" s="84">
        <v>4</v>
      </c>
      <c r="C88" s="85" t="s">
        <v>147</v>
      </c>
      <c r="D88" s="86"/>
      <c r="E88" s="86"/>
      <c r="F88" s="87"/>
      <c r="G88" s="80"/>
    </row>
    <row r="89" spans="1:7">
      <c r="A89" s="96"/>
      <c r="B89" s="88">
        <v>5</v>
      </c>
      <c r="C89" s="107" t="s">
        <v>148</v>
      </c>
      <c r="D89" s="108"/>
      <c r="E89" s="89"/>
      <c r="F89" s="89"/>
      <c r="G89" s="90"/>
    </row>
  </sheetData>
  <sheetProtection algorithmName="SHA-512" hashValue="aADvwCxqBsnsvP8zEsJ9oK1wnCqWZ8XZbuE2M2xzKjK2MCJUM87BgVSJStnpIndlf9fh0oPwyvqHJGv+b30R/w==" saltValue="44QB9o/QEAOsoTwRDtwWog==" spinCount="100000" sheet="1" objects="1" scenarios="1"/>
  <mergeCells count="38">
    <mergeCell ref="F3:F5"/>
    <mergeCell ref="A3:A5"/>
    <mergeCell ref="B3:B5"/>
    <mergeCell ref="C3:C5"/>
    <mergeCell ref="D3:D5"/>
    <mergeCell ref="E3:E5"/>
    <mergeCell ref="AP3:AP5"/>
    <mergeCell ref="L4:N4"/>
    <mergeCell ref="O4:Q4"/>
    <mergeCell ref="R4:T4"/>
    <mergeCell ref="U4:U5"/>
    <mergeCell ref="V4:V5"/>
    <mergeCell ref="W4:W5"/>
    <mergeCell ref="U3:W3"/>
    <mergeCell ref="X3:X5"/>
    <mergeCell ref="Y3:AB3"/>
    <mergeCell ref="AC3:AI4"/>
    <mergeCell ref="AJ3:AJ5"/>
    <mergeCell ref="AK3:AK5"/>
    <mergeCell ref="Y4:Y5"/>
    <mergeCell ref="Z4:Z5"/>
    <mergeCell ref="AA4:AA5"/>
    <mergeCell ref="AN4:AO4"/>
    <mergeCell ref="A81:A89"/>
    <mergeCell ref="D81:G81"/>
    <mergeCell ref="B82:B85"/>
    <mergeCell ref="C82:D85"/>
    <mergeCell ref="C89:D89"/>
    <mergeCell ref="AL3:AL5"/>
    <mergeCell ref="AM3:AM5"/>
    <mergeCell ref="AN3:AO3"/>
    <mergeCell ref="AB4:AB5"/>
    <mergeCell ref="G3:G5"/>
    <mergeCell ref="H3:H5"/>
    <mergeCell ref="I3:I5"/>
    <mergeCell ref="J3:J5"/>
    <mergeCell ref="K3:K5"/>
    <mergeCell ref="L3:T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2019-03-15T11:12:12Z</dcterms:created>
  <dcterms:modified xsi:type="dcterms:W3CDTF">2019-03-15T13:12:28Z</dcterms:modified>
</cp:coreProperties>
</file>