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ationalenergyso.sharepoint.com/sites/GRP-INT-UK-National-Control-Performance-Transformation-Contr/Shared Documents/General/Customer &amp; Stakeholder/Registration Timeline development/"/>
    </mc:Choice>
  </mc:AlternateContent>
  <xr:revisionPtr revIDLastSave="0" documentId="10_ncr:8000_{356F68D0-0BF1-4681-9398-5F95E0C06CF9}" xr6:coauthVersionLast="47" xr6:coauthVersionMax="47" xr10:uidLastSave="{00000000-0000-0000-0000-000000000000}"/>
  <bookViews>
    <workbookView xWindow="-28920" yWindow="-6990" windowWidth="29040" windowHeight="15720" xr2:uid="{6CD1E92A-C337-4057-96AB-3CED0B772A5A}"/>
  </bookViews>
  <sheets>
    <sheet name="Notes for use" sheetId="4" r:id="rId1"/>
    <sheet name="BCA Target SORT" sheetId="1" r:id="rId2"/>
    <sheet name="BCA Energisation Date" sheetId="3" r:id="rId3"/>
    <sheet name="non-BCA Target SORT" sheetId="5" r:id="rId4"/>
    <sheet name="Reference" sheetId="2" r:id="rId5"/>
  </sheets>
  <definedNames>
    <definedName name="EONDate">'BCA Energisation Date'!$D$5</definedName>
    <definedName name="_xlnm.Print_Area" localSheetId="1">'BCA Target SORT'!$B$2:$AE$39</definedName>
    <definedName name="TargetSORTDate">'BCA Target SORT'!$D$5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3" l="1"/>
  <c r="AB18" i="5"/>
  <c r="J24" i="5"/>
  <c r="T24" i="5"/>
  <c r="Z18" i="5"/>
  <c r="W11" i="5" s="1"/>
  <c r="AD18" i="5"/>
  <c r="AD32" i="1"/>
  <c r="AB32" i="1"/>
  <c r="G4" i="2" l="1"/>
  <c r="G5" i="2"/>
  <c r="G6" i="2"/>
  <c r="D14" i="2"/>
  <c r="C14" i="2" s="1"/>
  <c r="D15" i="2"/>
  <c r="B15" i="2" s="1"/>
  <c r="D16" i="2"/>
  <c r="B16" i="2" s="1"/>
  <c r="D17" i="2"/>
  <c r="C17" i="2" s="1"/>
  <c r="D18" i="2"/>
  <c r="B18" i="2" s="1"/>
  <c r="D19" i="2"/>
  <c r="C19" i="2" s="1"/>
  <c r="D7" i="2"/>
  <c r="G7" i="2" s="1"/>
  <c r="D8" i="2"/>
  <c r="G8" i="2" s="1"/>
  <c r="D9" i="2"/>
  <c r="G9" i="2" s="1"/>
  <c r="D10" i="2"/>
  <c r="G10" i="2" s="1"/>
  <c r="D11" i="2"/>
  <c r="G11" i="2" s="1"/>
  <c r="D12" i="2"/>
  <c r="G12" i="2" s="1"/>
  <c r="D13" i="2"/>
  <c r="C13" i="2" l="1"/>
  <c r="T38" i="1" s="1"/>
  <c r="Z32" i="1"/>
  <c r="W25" i="1" s="1"/>
  <c r="G19" i="2"/>
  <c r="G18" i="2"/>
  <c r="G17" i="2"/>
  <c r="G16" i="2"/>
  <c r="G15" i="2"/>
  <c r="G14" i="2"/>
  <c r="G13" i="2"/>
  <c r="AB33" i="3" s="1"/>
  <c r="B17" i="2"/>
  <c r="C16" i="2"/>
  <c r="C15" i="2"/>
  <c r="C18" i="2"/>
  <c r="B14" i="2"/>
  <c r="B19" i="2"/>
  <c r="P19" i="3"/>
  <c r="L12" i="3" l="1"/>
  <c r="D13" i="3" s="1"/>
  <c r="L11" i="1"/>
  <c r="P18" i="1" s="1"/>
  <c r="B4" i="2"/>
  <c r="C4" i="2"/>
  <c r="B5" i="2"/>
  <c r="C5" i="2"/>
  <c r="B6" i="2"/>
  <c r="C6" i="2"/>
  <c r="B7" i="2"/>
  <c r="C7" i="2"/>
  <c r="B9" i="2"/>
  <c r="B10" i="2"/>
  <c r="B11" i="2"/>
  <c r="B12" i="2"/>
  <c r="B13" i="2"/>
  <c r="J38" i="1" s="1"/>
  <c r="B8" i="2"/>
  <c r="C9" i="2"/>
  <c r="C10" i="2"/>
  <c r="C11" i="2"/>
  <c r="C12" i="2"/>
  <c r="C8" i="2"/>
  <c r="L26" i="3" l="1"/>
  <c r="K26" i="3" s="1"/>
  <c r="F13" i="3"/>
  <c r="I26" i="3" s="1"/>
  <c r="D12" i="1"/>
  <c r="F12" i="1"/>
  <c r="I25" i="1" s="1"/>
  <c r="L25" i="1"/>
  <c r="Z33" i="3" l="1"/>
  <c r="W26" i="3" s="1"/>
  <c r="N26" i="3"/>
  <c r="F19" i="3"/>
  <c r="K25" i="1"/>
  <c r="N25" i="1"/>
  <c r="F18" i="1"/>
  <c r="T39" i="3" l="1"/>
  <c r="J39" i="3" s="1"/>
  <c r="AD33" i="3"/>
</calcChain>
</file>

<file path=xl/sharedStrings.xml><?xml version="1.0" encoding="utf-8"?>
<sst xmlns="http://schemas.openxmlformats.org/spreadsheetml/2006/main" count="108" uniqueCount="64">
  <si>
    <t>Sort Upload Dates</t>
  </si>
  <si>
    <t>Month</t>
  </si>
  <si>
    <t>Backup date</t>
  </si>
  <si>
    <t>May 2026</t>
  </si>
  <si>
    <t>July 2026</t>
  </si>
  <si>
    <t>September 2026</t>
  </si>
  <si>
    <t>November 2026</t>
  </si>
  <si>
    <t>September 2027</t>
  </si>
  <si>
    <t>January 2027</t>
  </si>
  <si>
    <t>March 2027</t>
  </si>
  <si>
    <t>May 2027</t>
  </si>
  <si>
    <t>July 2027</t>
  </si>
  <si>
    <t>November 2027</t>
  </si>
  <si>
    <t>Submit in SMP before</t>
  </si>
  <si>
    <t>Notify us before</t>
  </si>
  <si>
    <t>Implementation date</t>
  </si>
  <si>
    <t>Cutoff date</t>
  </si>
  <si>
    <t>Select your target SORT Upload</t>
  </si>
  <si>
    <t>Implementation Date</t>
  </si>
  <si>
    <t>Cutoff Date</t>
  </si>
  <si>
    <t>Transmission Owner Timeline</t>
  </si>
  <si>
    <t>Developer Timeline</t>
  </si>
  <si>
    <t>Final date to submit complete and correct ICCP data</t>
  </si>
  <si>
    <t>Final date to submit single line diagram</t>
  </si>
  <si>
    <t>NESO SCADA Database and Displays</t>
  </si>
  <si>
    <t xml:space="preserve">SCADA Upload </t>
  </si>
  <si>
    <t>Final date to confirm Network Change Date</t>
  </si>
  <si>
    <t>Operational Metering Signals Testing</t>
  </si>
  <si>
    <t>Final testing Date</t>
  </si>
  <si>
    <t>Final date</t>
  </si>
  <si>
    <t>Start date</t>
  </si>
  <si>
    <t>Building, checking and testing SCADA database and displays</t>
  </si>
  <si>
    <t>Earliest Testing Date</t>
  </si>
  <si>
    <t>NESO Registration Team</t>
  </si>
  <si>
    <t>Lead Party or Representative (SORT)  Timeline</t>
  </si>
  <si>
    <t>Notify which Units expect to enter SORT</t>
  </si>
  <si>
    <t>Support Lead party and representative to complete Registration process and complete requirements including creating records in Single Markets Platform (SMP)</t>
  </si>
  <si>
    <t>Last date to submit Units in SMP</t>
  </si>
  <si>
    <t>Verification of Unit details and Approval in SMP</t>
  </si>
  <si>
    <t>Earliest possible EON/Energisation</t>
  </si>
  <si>
    <t>Complete BM Registration in SMP and fulfil requirements</t>
  </si>
  <si>
    <t>Remaining Complicance actions</t>
  </si>
  <si>
    <t>HVSCC</t>
  </si>
  <si>
    <t>Back-Up Date</t>
  </si>
  <si>
    <t>SORT Upload</t>
  </si>
  <si>
    <t>Latest possible Network Change Date</t>
  </si>
  <si>
    <t>Input your Energisation/EON  date</t>
  </si>
  <si>
    <t xml:space="preserve">Minimum two weeks to allow for retesting if necessary, </t>
  </si>
  <si>
    <t>latest Network Change Date</t>
  </si>
  <si>
    <t>EON /
Energisation</t>
  </si>
  <si>
    <r>
      <rPr>
        <sz val="11"/>
        <color theme="1"/>
        <rFont val="Wingdings"/>
        <charset val="2"/>
      </rPr>
      <t>è</t>
    </r>
    <r>
      <rPr>
        <sz val="11"/>
        <color theme="1"/>
        <rFont val="Aptos Narrow"/>
        <family val="2"/>
        <scheme val="minor"/>
      </rPr>
      <t xml:space="preserve">
ION</t>
    </r>
  </si>
  <si>
    <t>November 2028</t>
  </si>
  <si>
    <t>January 2028</t>
  </si>
  <si>
    <t>March 2028</t>
  </si>
  <si>
    <t>May 2028</t>
  </si>
  <si>
    <t>July 2028</t>
  </si>
  <si>
    <t>September 2028</t>
  </si>
  <si>
    <t>Final date to submit complete and correct ICCP/DSS data</t>
  </si>
  <si>
    <t>2 Weeks before Cutoff date</t>
  </si>
  <si>
    <t>Energisation dates (allowing  2 weeks for Op Meter Signals testing)</t>
  </si>
  <si>
    <t>Bilateral Connection Agreement (BCA) - Key dates to meet your target SORT</t>
  </si>
  <si>
    <t>Key dates to meet your target SORT for units registering under BEGA, BELLA, Supplier and VLP agreements</t>
  </si>
  <si>
    <t>Operational Meter Signals Testing</t>
  </si>
  <si>
    <t>SORT dates for 2028 are indicative only and subject to change when the SORT Schedule is confirmed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</si>
</sst>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rgb="FF000000"/>
      <name val="Arial"/>
      <family val="2"/>
    </font>
    <font>
      <sz val="12"/>
      <name val="Arial"/>
      <family val="2"/>
    </font>
    <font>
      <sz val="14"/>
      <color theme="1"/>
      <name val="Aptos Narrow"/>
      <family val="2"/>
      <scheme val="minor"/>
    </font>
    <font>
      <b/>
      <sz val="11"/>
      <color rgb="FF000000"/>
      <name val="Arial"/>
      <family val="2"/>
      <charset val="1"/>
    </font>
    <font>
      <b/>
      <sz val="14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28"/>
      <color theme="1"/>
      <name val="Aptos Narrow"/>
      <family val="2"/>
      <scheme val="minor"/>
    </font>
    <font>
      <sz val="11"/>
      <color theme="1"/>
      <name val="Wingdings"/>
      <charset val="2"/>
    </font>
    <font>
      <sz val="11"/>
      <color theme="1"/>
      <name val="Aptos Narrow"/>
      <family val="2"/>
      <charset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26"/>
      <color rgb="FFFF00FF"/>
      <name val="Aptos Narrow"/>
      <family val="2"/>
      <scheme val="minor"/>
    </font>
    <font>
      <b/>
      <sz val="11"/>
      <color theme="0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 style="medium">
        <color theme="8" tint="-0.499984740745262"/>
      </right>
      <top/>
      <bottom style="medium">
        <color theme="8" tint="-0.499984740745262"/>
      </bottom>
      <diagonal/>
    </border>
    <border>
      <left style="medium">
        <color theme="6" tint="-0.499984740745262"/>
      </left>
      <right style="medium">
        <color theme="6" tint="-0.499984740745262"/>
      </right>
      <top style="medium">
        <color theme="6" tint="-0.499984740745262"/>
      </top>
      <bottom/>
      <diagonal/>
    </border>
    <border>
      <left style="medium">
        <color theme="6" tint="-0.499984740745262"/>
      </left>
      <right style="medium">
        <color theme="6" tint="-0.499984740745262"/>
      </right>
      <top/>
      <bottom style="medium">
        <color theme="6" tint="-0.499984740745262"/>
      </bottom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/>
      <top style="thick">
        <color rgb="FFFF0000"/>
      </top>
      <bottom/>
      <diagonal/>
    </border>
    <border>
      <left/>
      <right/>
      <top/>
      <bottom style="thick">
        <color rgb="FFFF0000"/>
      </bottom>
      <diagonal/>
    </border>
    <border>
      <left style="medium">
        <color theme="5" tint="-0.499984740745262"/>
      </left>
      <right style="medium">
        <color theme="5" tint="-0.499984740745262"/>
      </right>
      <top style="medium">
        <color theme="5" tint="-0.499984740745262"/>
      </top>
      <bottom/>
      <diagonal/>
    </border>
    <border>
      <left style="medium">
        <color theme="5" tint="-0.499984740745262"/>
      </left>
      <right style="medium">
        <color theme="5" tint="-0.499984740745262"/>
      </right>
      <top/>
      <bottom/>
      <diagonal/>
    </border>
    <border>
      <left style="medium">
        <color theme="5" tint="-0.499984740745262"/>
      </left>
      <right style="medium">
        <color theme="5" tint="-0.499984740745262"/>
      </right>
      <top/>
      <bottom style="medium">
        <color theme="5" tint="-0.499984740745262"/>
      </bottom>
      <diagonal/>
    </border>
    <border>
      <left style="medium">
        <color theme="7" tint="-0.499984740745262"/>
      </left>
      <right style="medium">
        <color theme="7" tint="-0.499984740745262"/>
      </right>
      <top style="medium">
        <color theme="7" tint="-0.499984740745262"/>
      </top>
      <bottom/>
      <diagonal/>
    </border>
    <border>
      <left style="medium">
        <color theme="7" tint="-0.499984740745262"/>
      </left>
      <right style="medium">
        <color theme="7" tint="-0.499984740745262"/>
      </right>
      <top/>
      <bottom/>
      <diagonal/>
    </border>
    <border>
      <left style="medium">
        <color theme="7" tint="-0.499984740745262"/>
      </left>
      <right style="medium">
        <color theme="7" tint="-0.499984740745262"/>
      </right>
      <top/>
      <bottom style="medium">
        <color theme="7" tint="-0.499984740745262"/>
      </bottom>
      <diagonal/>
    </border>
    <border>
      <left style="medium">
        <color theme="8" tint="-0.499984740745262"/>
      </left>
      <right style="medium">
        <color theme="8" tint="-0.499984740745262"/>
      </right>
      <top/>
      <bottom/>
      <diagonal/>
    </border>
    <border>
      <left style="medium">
        <color theme="8" tint="-0.499984740745262"/>
      </left>
      <right/>
      <top style="medium">
        <color theme="8" tint="-0.499984740745262"/>
      </top>
      <bottom/>
      <diagonal/>
    </border>
    <border>
      <left style="medium">
        <color theme="7" tint="-0.499984740745262"/>
      </left>
      <right style="medium">
        <color theme="7" tint="-0.499984740745262"/>
      </right>
      <top style="thick">
        <color rgb="FFFF0000"/>
      </top>
      <bottom/>
      <diagonal/>
    </border>
    <border>
      <left style="medium">
        <color theme="7" tint="-0.499984740745262"/>
      </left>
      <right/>
      <top/>
      <bottom style="thick">
        <color rgb="FFFF0000"/>
      </bottom>
      <diagonal/>
    </border>
    <border>
      <left style="medium">
        <color theme="6" tint="-0.499984740745262"/>
      </left>
      <right/>
      <top style="medium">
        <color theme="6" tint="-0.499984740745262"/>
      </top>
      <bottom/>
      <diagonal/>
    </border>
    <border>
      <left/>
      <right style="medium">
        <color theme="6" tint="-0.499984740745262"/>
      </right>
      <top style="medium">
        <color theme="6" tint="-0.499984740745262"/>
      </top>
      <bottom/>
      <diagonal/>
    </border>
    <border>
      <left style="medium">
        <color theme="6" tint="-0.499984740745262"/>
      </left>
      <right/>
      <top/>
      <bottom style="medium">
        <color theme="6" tint="-0.499984740745262"/>
      </bottom>
      <diagonal/>
    </border>
    <border>
      <left/>
      <right style="medium">
        <color theme="6" tint="-0.499984740745262"/>
      </right>
      <top/>
      <bottom style="medium">
        <color theme="6" tint="-0.499984740745262"/>
      </bottom>
      <diagonal/>
    </border>
    <border>
      <left style="medium">
        <color theme="7" tint="-0.499984740745262"/>
      </left>
      <right style="medium">
        <color theme="7" tint="-0.499984740745262"/>
      </right>
      <top style="medium">
        <color theme="4" tint="-0.499984740745262"/>
      </top>
      <bottom/>
      <diagonal/>
    </border>
    <border>
      <left style="medium">
        <color theme="4" tint="-0.499984740745262"/>
      </left>
      <right/>
      <top/>
      <bottom/>
      <diagonal/>
    </border>
    <border>
      <left/>
      <right style="medium">
        <color theme="4" tint="-0.499984740745262"/>
      </right>
      <top/>
      <bottom style="medium">
        <color theme="4" tint="-0.499984740745262"/>
      </bottom>
      <diagonal/>
    </border>
    <border>
      <left style="medium">
        <color theme="7" tint="-0.499984740745262"/>
      </left>
      <right style="thick">
        <color rgb="FFFF0000"/>
      </right>
      <top style="thick">
        <color rgb="FFFF0000"/>
      </top>
      <bottom/>
      <diagonal/>
    </border>
    <border>
      <left style="medium">
        <color theme="8" tint="-0.499984740745262"/>
      </left>
      <right/>
      <top/>
      <bottom/>
      <diagonal/>
    </border>
    <border>
      <left/>
      <right style="medium">
        <color theme="8" tint="-0.499984740745262"/>
      </right>
      <top/>
      <bottom/>
      <diagonal/>
    </border>
    <border>
      <left/>
      <right/>
      <top style="medium">
        <color theme="8" tint="-0.499984740745262"/>
      </top>
      <bottom/>
      <diagonal/>
    </border>
    <border>
      <left/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/>
      <top/>
      <bottom style="medium">
        <color theme="8" tint="-0.499984740745262"/>
      </bottom>
      <diagonal/>
    </border>
    <border>
      <left/>
      <right/>
      <top/>
      <bottom style="medium">
        <color theme="8" tint="-0.499984740745262"/>
      </bottom>
      <diagonal/>
    </border>
    <border>
      <left/>
      <right style="medium">
        <color theme="8" tint="-0.499984740745262"/>
      </right>
      <top/>
      <bottom style="medium">
        <color theme="8" tint="-0.499984740745262"/>
      </bottom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medium">
        <color theme="5" tint="-0.499984740745262"/>
      </left>
      <right/>
      <top style="medium">
        <color theme="5" tint="-0.499984740745262"/>
      </top>
      <bottom/>
      <diagonal/>
    </border>
    <border>
      <left/>
      <right/>
      <top style="medium">
        <color theme="5" tint="-0.499984740745262"/>
      </top>
      <bottom/>
      <diagonal/>
    </border>
    <border>
      <left/>
      <right style="medium">
        <color theme="5" tint="-0.499984740745262"/>
      </right>
      <top style="medium">
        <color theme="5" tint="-0.499984740745262"/>
      </top>
      <bottom/>
      <diagonal/>
    </border>
    <border>
      <left style="medium">
        <color theme="5" tint="-0.499984740745262"/>
      </left>
      <right/>
      <top/>
      <bottom style="medium">
        <color theme="5" tint="-0.499984740745262"/>
      </bottom>
      <diagonal/>
    </border>
    <border>
      <left/>
      <right/>
      <top/>
      <bottom style="medium">
        <color theme="5" tint="-0.499984740745262"/>
      </bottom>
      <diagonal/>
    </border>
    <border>
      <left/>
      <right style="medium">
        <color theme="5" tint="-0.499984740745262"/>
      </right>
      <top/>
      <bottom style="medium">
        <color theme="5" tint="-0.499984740745262"/>
      </bottom>
      <diagonal/>
    </border>
    <border>
      <left style="medium">
        <color theme="8" tint="-0.499984740745262"/>
      </left>
      <right/>
      <top style="medium">
        <color theme="8" tint="-0.499984740745262"/>
      </top>
      <bottom style="medium">
        <color theme="8" tint="-0.499984740745262"/>
      </bottom>
      <diagonal/>
    </border>
    <border>
      <left style="medium">
        <color theme="6" tint="-0.499984740745262"/>
      </left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medium">
        <color theme="4" tint="-0.499984740745262"/>
      </left>
      <right/>
      <top style="medium">
        <color theme="4" tint="-0.499984740745262"/>
      </top>
      <bottom/>
      <diagonal/>
    </border>
    <border>
      <left/>
      <right style="medium">
        <color theme="4" tint="-0.499984740745262"/>
      </right>
      <top style="medium">
        <color theme="4" tint="-0.499984740745262"/>
      </top>
      <bottom/>
      <diagonal/>
    </border>
    <border>
      <left/>
      <right style="medium">
        <color theme="4" tint="-0.499984740745262"/>
      </right>
      <top/>
      <bottom/>
      <diagonal/>
    </border>
    <border>
      <left style="medium">
        <color theme="4" tint="-0.499984740745262"/>
      </left>
      <right/>
      <top/>
      <bottom style="medium">
        <color theme="4" tint="-0.499984740745262"/>
      </bottom>
      <diagonal/>
    </border>
    <border>
      <left style="thick">
        <color rgb="FFFF0000"/>
      </left>
      <right style="medium">
        <color theme="8" tint="-0.499984740745262"/>
      </right>
      <top/>
      <bottom style="thick">
        <color rgb="FFFF0000"/>
      </bottom>
      <diagonal/>
    </border>
    <border>
      <left style="medium">
        <color theme="4" tint="-0.499984740745262"/>
      </left>
      <right/>
      <top style="thick">
        <color rgb="FFFF0000"/>
      </top>
      <bottom/>
      <diagonal/>
    </border>
    <border>
      <left style="thick">
        <color rgb="FFFF0000"/>
      </left>
      <right style="medium">
        <color theme="5" tint="-0.499984740745262"/>
      </right>
      <top/>
      <bottom/>
      <diagonal/>
    </border>
    <border>
      <left/>
      <right style="medium">
        <color theme="5" tint="-0.499984740745262"/>
      </right>
      <top style="thick">
        <color rgb="FFFF0000"/>
      </top>
      <bottom/>
      <diagonal/>
    </border>
    <border>
      <left style="thick">
        <color rgb="FFFF0000"/>
      </left>
      <right style="medium">
        <color theme="8" tint="-0.499984740745262"/>
      </right>
      <top style="thick">
        <color rgb="FFFF0000"/>
      </top>
      <bottom/>
      <diagonal/>
    </border>
    <border>
      <left style="medium">
        <color theme="9" tint="-0.499984740745262"/>
      </left>
      <right/>
      <top style="medium">
        <color theme="9" tint="-0.499984740745262"/>
      </top>
      <bottom/>
      <diagonal/>
    </border>
    <border>
      <left/>
      <right/>
      <top style="medium">
        <color theme="9" tint="-0.499984740745262"/>
      </top>
      <bottom/>
      <diagonal/>
    </border>
    <border>
      <left/>
      <right style="medium">
        <color theme="9" tint="-0.499984740745262"/>
      </right>
      <top style="medium">
        <color theme="9" tint="-0.499984740745262"/>
      </top>
      <bottom/>
      <diagonal/>
    </border>
    <border>
      <left style="medium">
        <color theme="9" tint="-0.499984740745262"/>
      </left>
      <right/>
      <top/>
      <bottom style="medium">
        <color theme="9" tint="-0.499984740745262"/>
      </bottom>
      <diagonal/>
    </border>
    <border>
      <left/>
      <right/>
      <top/>
      <bottom style="medium">
        <color theme="9" tint="-0.499984740745262"/>
      </bottom>
      <diagonal/>
    </border>
    <border>
      <left/>
      <right style="medium">
        <color theme="9" tint="-0.499984740745262"/>
      </right>
      <top/>
      <bottom style="medium">
        <color theme="9" tint="-0.499984740745262"/>
      </bottom>
      <diagonal/>
    </border>
    <border>
      <left style="medium">
        <color theme="5" tint="-0.499984740745262"/>
      </left>
      <right/>
      <top/>
      <bottom/>
      <diagonal/>
    </border>
    <border>
      <left/>
      <right style="medium">
        <color theme="5" tint="-0.499984740745262"/>
      </right>
      <top/>
      <bottom/>
      <diagonal/>
    </border>
    <border>
      <left style="thick">
        <color rgb="FFFF0000"/>
      </left>
      <right/>
      <top style="medium">
        <color theme="8" tint="-0.499984740745262"/>
      </top>
      <bottom/>
      <diagonal/>
    </border>
    <border>
      <left/>
      <right style="thick">
        <color rgb="FFFF0000"/>
      </right>
      <top style="medium">
        <color theme="8" tint="-0.499984740745262"/>
      </top>
      <bottom/>
      <diagonal/>
    </border>
    <border>
      <left/>
      <right style="thick">
        <color rgb="FFFF0000"/>
      </right>
      <top/>
      <bottom style="medium">
        <color theme="8" tint="-0.499984740745262"/>
      </bottom>
      <diagonal/>
    </border>
    <border>
      <left style="thick">
        <color rgb="FFFF0000"/>
      </left>
      <right style="medium">
        <color theme="8" tint="-0.499984740745262"/>
      </right>
      <top/>
      <bottom style="medium">
        <color theme="8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theme="8" tint="-0.499984740745262"/>
      </top>
      <bottom style="medium">
        <color theme="8" tint="-0.499984740745262"/>
      </bottom>
      <diagonal/>
    </border>
    <border>
      <left style="medium">
        <color rgb="FFFF00FF"/>
      </left>
      <right/>
      <top style="medium">
        <color rgb="FFFF00FF"/>
      </top>
      <bottom style="medium">
        <color rgb="FFFF00FF"/>
      </bottom>
      <diagonal/>
    </border>
    <border>
      <left/>
      <right/>
      <top style="medium">
        <color rgb="FFFF00FF"/>
      </top>
      <bottom style="medium">
        <color rgb="FFFF00FF"/>
      </bottom>
      <diagonal/>
    </border>
    <border>
      <left/>
      <right style="medium">
        <color rgb="FFFF00FF"/>
      </right>
      <top style="medium">
        <color rgb="FFFF00FF"/>
      </top>
      <bottom style="medium">
        <color rgb="FFFF00F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FF00FF"/>
      </left>
      <right/>
      <top style="medium">
        <color rgb="FFFF00FF"/>
      </top>
      <bottom/>
      <diagonal/>
    </border>
    <border>
      <left/>
      <right/>
      <top style="medium">
        <color rgb="FFFF00FF"/>
      </top>
      <bottom/>
      <diagonal/>
    </border>
    <border>
      <left/>
      <right style="medium">
        <color rgb="FFFF00FF"/>
      </right>
      <top style="medium">
        <color rgb="FFFF00FF"/>
      </top>
      <bottom/>
      <diagonal/>
    </border>
    <border>
      <left style="medium">
        <color rgb="FFFF00FF"/>
      </left>
      <right/>
      <top/>
      <bottom style="medium">
        <color rgb="FFFF00FF"/>
      </bottom>
      <diagonal/>
    </border>
    <border>
      <left/>
      <right/>
      <top/>
      <bottom style="medium">
        <color rgb="FFFF00FF"/>
      </bottom>
      <diagonal/>
    </border>
    <border>
      <left/>
      <right style="medium">
        <color rgb="FFFF00FF"/>
      </right>
      <top/>
      <bottom style="medium">
        <color rgb="FFFF00FF"/>
      </bottom>
      <diagonal/>
    </border>
  </borders>
  <cellStyleXfs count="1">
    <xf numFmtId="0" fontId="0" fillId="0" borderId="0"/>
  </cellStyleXfs>
  <cellXfs count="282">
    <xf numFmtId="0" fontId="0" fillId="0" borderId="0" xfId="0"/>
    <xf numFmtId="14" fontId="2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4" fillId="0" borderId="0" xfId="0" applyFont="1"/>
    <xf numFmtId="49" fontId="0" fillId="0" borderId="0" xfId="0" applyNumberFormat="1" applyAlignment="1">
      <alignment horizontal="right"/>
    </xf>
    <xf numFmtId="0" fontId="0" fillId="0" borderId="0" xfId="0" applyAlignment="1">
      <alignment horizontal="center" wrapText="1"/>
    </xf>
    <xf numFmtId="0" fontId="0" fillId="2" borderId="0" xfId="0" applyFill="1" applyAlignment="1">
      <alignment horizontal="center" wrapText="1"/>
    </xf>
    <xf numFmtId="164" fontId="0" fillId="0" borderId="0" xfId="0" applyNumberFormat="1" applyAlignment="1">
      <alignment horizontal="center" vertical="top"/>
    </xf>
    <xf numFmtId="0" fontId="0" fillId="0" borderId="7" xfId="0" applyBorder="1"/>
    <xf numFmtId="164" fontId="0" fillId="2" borderId="0" xfId="0" applyNumberFormat="1" applyFill="1" applyAlignment="1">
      <alignment horizontal="center" vertical="top"/>
    </xf>
    <xf numFmtId="0" fontId="0" fillId="2" borderId="0" xfId="0" applyFill="1"/>
    <xf numFmtId="0" fontId="0" fillId="2" borderId="7" xfId="0" applyFill="1" applyBorder="1"/>
    <xf numFmtId="0" fontId="0" fillId="2" borderId="6" xfId="0" applyFill="1" applyBorder="1"/>
    <xf numFmtId="0" fontId="0" fillId="2" borderId="35" xfId="0" applyFill="1" applyBorder="1"/>
    <xf numFmtId="0" fontId="0" fillId="8" borderId="0" xfId="0" applyFill="1"/>
    <xf numFmtId="0" fontId="0" fillId="8" borderId="6" xfId="0" applyFill="1" applyBorder="1"/>
    <xf numFmtId="0" fontId="0" fillId="8" borderId="0" xfId="0" applyFill="1" applyAlignment="1">
      <alignment horizontal="center" wrapText="1"/>
    </xf>
    <xf numFmtId="0" fontId="0" fillId="8" borderId="43" xfId="0" applyFill="1" applyBorder="1"/>
    <xf numFmtId="164" fontId="0" fillId="8" borderId="0" xfId="0" applyNumberFormat="1" applyFill="1" applyAlignment="1">
      <alignment horizontal="center" vertical="top"/>
    </xf>
    <xf numFmtId="0" fontId="0" fillId="7" borderId="2" xfId="0" applyFill="1" applyBorder="1"/>
    <xf numFmtId="0" fontId="0" fillId="7" borderId="16" xfId="0" applyFill="1" applyBorder="1" applyAlignment="1">
      <alignment horizontal="center" wrapText="1"/>
    </xf>
    <xf numFmtId="164" fontId="0" fillId="7" borderId="16" xfId="0" applyNumberFormat="1" applyFill="1" applyBorder="1" applyAlignment="1">
      <alignment horizontal="center" vertical="top"/>
    </xf>
    <xf numFmtId="0" fontId="0" fillId="7" borderId="3" xfId="0" applyFill="1" applyBorder="1"/>
    <xf numFmtId="0" fontId="0" fillId="2" borderId="6" xfId="0" applyFill="1" applyBorder="1" applyAlignment="1">
      <alignment horizontal="center" wrapText="1"/>
    </xf>
    <xf numFmtId="0" fontId="0" fillId="2" borderId="44" xfId="0" applyFill="1" applyBorder="1"/>
    <xf numFmtId="0" fontId="0" fillId="2" borderId="9" xfId="0" applyFill="1" applyBorder="1" applyAlignment="1">
      <alignment horizontal="center" wrapText="1"/>
    </xf>
    <xf numFmtId="0" fontId="0" fillId="2" borderId="49" xfId="0" applyFill="1" applyBorder="1" applyAlignment="1">
      <alignment horizontal="center" wrapText="1"/>
    </xf>
    <xf numFmtId="0" fontId="0" fillId="9" borderId="20" xfId="0" applyFill="1" applyBorder="1" applyAlignment="1">
      <alignment horizontal="center" wrapText="1"/>
    </xf>
    <xf numFmtId="0" fontId="0" fillId="9" borderId="21" xfId="0" applyFill="1" applyBorder="1" applyAlignment="1">
      <alignment horizontal="center" wrapText="1"/>
    </xf>
    <xf numFmtId="164" fontId="0" fillId="9" borderId="22" xfId="0" applyNumberFormat="1" applyFill="1" applyBorder="1" applyAlignment="1">
      <alignment horizontal="center" vertical="top"/>
    </xf>
    <xf numFmtId="164" fontId="0" fillId="9" borderId="23" xfId="0" applyNumberFormat="1" applyFill="1" applyBorder="1" applyAlignment="1">
      <alignment horizontal="center" vertical="top"/>
    </xf>
    <xf numFmtId="0" fontId="1" fillId="0" borderId="0" xfId="0" applyFont="1"/>
    <xf numFmtId="0" fontId="1" fillId="0" borderId="0" xfId="0" applyFont="1" applyAlignment="1">
      <alignment wrapText="1"/>
    </xf>
    <xf numFmtId="0" fontId="1" fillId="2" borderId="33" xfId="0" applyFont="1" applyFill="1" applyBorder="1" applyAlignment="1">
      <alignment wrapText="1"/>
    </xf>
    <xf numFmtId="0" fontId="1" fillId="2" borderId="0" xfId="0" applyFont="1" applyFill="1"/>
    <xf numFmtId="0" fontId="1" fillId="8" borderId="0" xfId="0" applyFont="1" applyFill="1"/>
    <xf numFmtId="164" fontId="8" fillId="10" borderId="3" xfId="0" applyNumberFormat="1" applyFont="1" applyFill="1" applyBorder="1" applyAlignment="1">
      <alignment horizontal="center" vertical="center"/>
    </xf>
    <xf numFmtId="0" fontId="0" fillId="7" borderId="30" xfId="0" applyFill="1" applyBorder="1" applyAlignment="1">
      <alignment vertical="center"/>
    </xf>
    <xf numFmtId="0" fontId="0" fillId="7" borderId="31" xfId="0" applyFill="1" applyBorder="1" applyAlignment="1">
      <alignment vertical="center"/>
    </xf>
    <xf numFmtId="0" fontId="0" fillId="7" borderId="0" xfId="0" applyFill="1" applyAlignment="1">
      <alignment vertical="center"/>
    </xf>
    <xf numFmtId="0" fontId="0" fillId="7" borderId="29" xfId="0" applyFill="1" applyBorder="1" applyAlignment="1">
      <alignment vertical="center"/>
    </xf>
    <xf numFmtId="0" fontId="0" fillId="7" borderId="53" xfId="0" applyFill="1" applyBorder="1" applyAlignment="1">
      <alignment vertical="center"/>
    </xf>
    <xf numFmtId="0" fontId="0" fillId="7" borderId="7" xfId="0" applyFill="1" applyBorder="1" applyAlignment="1">
      <alignment vertical="center"/>
    </xf>
    <xf numFmtId="0" fontId="0" fillId="2" borderId="62" xfId="0" applyFill="1" applyBorder="1"/>
    <xf numFmtId="0" fontId="0" fillId="2" borderId="63" xfId="0" applyFill="1" applyBorder="1"/>
    <xf numFmtId="0" fontId="0" fillId="7" borderId="64" xfId="0" applyFill="1" applyBorder="1" applyAlignment="1">
      <alignment vertical="center"/>
    </xf>
    <xf numFmtId="0" fontId="0" fillId="7" borderId="65" xfId="0" applyFill="1" applyBorder="1" applyAlignment="1">
      <alignment vertical="center"/>
    </xf>
    <xf numFmtId="0" fontId="9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10" fillId="0" borderId="0" xfId="0" applyFont="1" applyAlignment="1">
      <alignment vertical="center"/>
    </xf>
    <xf numFmtId="164" fontId="13" fillId="10" borderId="1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49" fontId="5" fillId="0" borderId="72" xfId="0" applyNumberFormat="1" applyFont="1" applyBorder="1" applyAlignment="1">
      <alignment horizontal="right" vertical="center"/>
    </xf>
    <xf numFmtId="14" fontId="2" fillId="0" borderId="73" xfId="0" applyNumberFormat="1" applyFont="1" applyBorder="1" applyAlignment="1">
      <alignment horizontal="center" vertical="center"/>
    </xf>
    <xf numFmtId="14" fontId="3" fillId="0" borderId="73" xfId="0" applyNumberFormat="1" applyFont="1" applyBorder="1" applyAlignment="1">
      <alignment horizontal="center" vertical="center"/>
    </xf>
    <xf numFmtId="49" fontId="5" fillId="0" borderId="77" xfId="0" applyNumberFormat="1" applyFont="1" applyBorder="1" applyAlignment="1">
      <alignment horizontal="right" vertical="center"/>
    </xf>
    <xf numFmtId="14" fontId="2" fillId="0" borderId="78" xfId="0" applyNumberFormat="1" applyFont="1" applyBorder="1" applyAlignment="1">
      <alignment horizontal="center" vertical="center"/>
    </xf>
    <xf numFmtId="164" fontId="0" fillId="7" borderId="3" xfId="0" applyNumberFormat="1" applyFill="1" applyBorder="1" applyAlignment="1">
      <alignment horizontal="center" vertical="center"/>
    </xf>
    <xf numFmtId="164" fontId="0" fillId="2" borderId="0" xfId="0" applyNumberFormat="1" applyFill="1" applyAlignment="1">
      <alignment horizontal="center"/>
    </xf>
    <xf numFmtId="164" fontId="0" fillId="2" borderId="0" xfId="0" applyNumberFormat="1" applyFill="1"/>
    <xf numFmtId="164" fontId="0" fillId="8" borderId="0" xfId="0" applyNumberFormat="1" applyFill="1"/>
    <xf numFmtId="14" fontId="2" fillId="0" borderId="75" xfId="0" applyNumberFormat="1" applyFont="1" applyBorder="1" applyAlignment="1">
      <alignment horizontal="center" vertical="center"/>
    </xf>
    <xf numFmtId="49" fontId="17" fillId="0" borderId="74" xfId="0" applyNumberFormat="1" applyFont="1" applyBorder="1" applyAlignment="1">
      <alignment horizontal="right" vertical="center"/>
    </xf>
    <xf numFmtId="0" fontId="17" fillId="0" borderId="75" xfId="0" applyFont="1" applyBorder="1" applyAlignment="1">
      <alignment horizontal="center" vertical="center"/>
    </xf>
    <xf numFmtId="0" fontId="17" fillId="0" borderId="76" xfId="0" applyFont="1" applyBorder="1" applyAlignment="1">
      <alignment horizontal="center" vertical="center"/>
    </xf>
    <xf numFmtId="0" fontId="17" fillId="0" borderId="75" xfId="0" applyFont="1" applyBorder="1" applyAlignment="1">
      <alignment horizontal="center" vertical="center" wrapText="1"/>
    </xf>
    <xf numFmtId="14" fontId="3" fillId="0" borderId="79" xfId="0" applyNumberFormat="1" applyFont="1" applyBorder="1" applyAlignment="1">
      <alignment horizontal="center" vertical="center"/>
    </xf>
    <xf numFmtId="0" fontId="1" fillId="7" borderId="80" xfId="0" applyFont="1" applyFill="1" applyBorder="1" applyAlignment="1">
      <alignment horizontal="center" vertical="center" wrapText="1"/>
    </xf>
    <xf numFmtId="0" fontId="0" fillId="7" borderId="81" xfId="0" applyFill="1" applyBorder="1" applyAlignment="1">
      <alignment horizontal="center" vertical="center" wrapText="1"/>
    </xf>
    <xf numFmtId="164" fontId="0" fillId="7" borderId="81" xfId="0" applyNumberFormat="1" applyFill="1" applyBorder="1" applyAlignment="1">
      <alignment horizontal="center" vertical="center" wrapText="1"/>
    </xf>
    <xf numFmtId="164" fontId="0" fillId="7" borderId="82" xfId="0" applyNumberFormat="1" applyFill="1" applyBorder="1" applyAlignment="1">
      <alignment horizontal="center"/>
    </xf>
    <xf numFmtId="0" fontId="0" fillId="9" borderId="54" xfId="0" applyFill="1" applyBorder="1" applyAlignment="1">
      <alignment horizontal="center" vertical="center"/>
    </xf>
    <xf numFmtId="0" fontId="0" fillId="9" borderId="55" xfId="0" applyFill="1" applyBorder="1" applyAlignment="1">
      <alignment horizontal="center" vertical="center"/>
    </xf>
    <xf numFmtId="0" fontId="0" fillId="9" borderId="56" xfId="0" applyFill="1" applyBorder="1" applyAlignment="1">
      <alignment horizontal="center" vertical="center"/>
    </xf>
    <xf numFmtId="0" fontId="0" fillId="9" borderId="57" xfId="0" applyFill="1" applyBorder="1" applyAlignment="1">
      <alignment horizontal="center" vertical="center"/>
    </xf>
    <xf numFmtId="0" fontId="0" fillId="9" borderId="58" xfId="0" applyFill="1" applyBorder="1" applyAlignment="1">
      <alignment horizontal="center" vertical="center"/>
    </xf>
    <xf numFmtId="0" fontId="0" fillId="9" borderId="59" xfId="0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9" borderId="4" xfId="0" applyFont="1" applyFill="1" applyBorder="1" applyAlignment="1">
      <alignment horizontal="center" vertical="center" wrapText="1"/>
    </xf>
    <xf numFmtId="0" fontId="1" fillId="9" borderId="5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7" borderId="16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7" borderId="16" xfId="0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 vertical="center" wrapText="1"/>
    </xf>
    <xf numFmtId="0" fontId="0" fillId="10" borderId="16" xfId="0" applyFill="1" applyBorder="1" applyAlignment="1">
      <alignment horizontal="center" vertical="center" wrapText="1"/>
    </xf>
    <xf numFmtId="0" fontId="0" fillId="7" borderId="17" xfId="0" applyFill="1" applyBorder="1" applyAlignment="1">
      <alignment horizontal="center" vertical="center"/>
    </xf>
    <xf numFmtId="0" fontId="0" fillId="7" borderId="30" xfId="0" applyFill="1" applyBorder="1" applyAlignment="1">
      <alignment horizontal="center" vertical="center"/>
    </xf>
    <xf numFmtId="0" fontId="0" fillId="7" borderId="28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7" borderId="32" xfId="0" applyFill="1" applyBorder="1" applyAlignment="1">
      <alignment horizontal="center" vertical="center"/>
    </xf>
    <xf numFmtId="0" fontId="0" fillId="7" borderId="33" xfId="0" applyFill="1" applyBorder="1" applyAlignment="1">
      <alignment horizontal="center" vertical="center"/>
    </xf>
    <xf numFmtId="0" fontId="16" fillId="11" borderId="69" xfId="0" applyFont="1" applyFill="1" applyBorder="1" applyAlignment="1">
      <alignment horizontal="center" vertical="center" wrapText="1"/>
    </xf>
    <xf numFmtId="0" fontId="16" fillId="11" borderId="70" xfId="0" applyFont="1" applyFill="1" applyBorder="1" applyAlignment="1">
      <alignment horizontal="center" vertical="center" wrapText="1"/>
    </xf>
    <xf numFmtId="0" fontId="16" fillId="11" borderId="7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2" borderId="42" xfId="0" applyFont="1" applyFill="1" applyBorder="1" applyAlignment="1" applyProtection="1">
      <alignment horizontal="center" vertical="center"/>
      <protection locked="0"/>
    </xf>
    <xf numFmtId="0" fontId="7" fillId="2" borderId="68" xfId="0" applyFont="1" applyFill="1" applyBorder="1" applyAlignment="1" applyProtection="1">
      <alignment horizontal="center" vertical="center"/>
      <protection locked="0"/>
    </xf>
    <xf numFmtId="164" fontId="7" fillId="3" borderId="66" xfId="0" applyNumberFormat="1" applyFont="1" applyFill="1" applyBorder="1" applyAlignment="1" applyProtection="1">
      <alignment horizontal="center" vertical="center"/>
      <protection locked="0"/>
    </xf>
    <xf numFmtId="164" fontId="7" fillId="3" borderId="67" xfId="0" applyNumberFormat="1" applyFont="1" applyFill="1" applyBorder="1" applyAlignment="1" applyProtection="1">
      <alignment horizontal="center" vertical="center"/>
      <protection locked="0"/>
    </xf>
    <xf numFmtId="0" fontId="16" fillId="0" borderId="83" xfId="0" applyFont="1" applyFill="1" applyBorder="1" applyAlignment="1">
      <alignment horizontal="center" vertical="center" wrapText="1"/>
    </xf>
    <xf numFmtId="0" fontId="16" fillId="0" borderId="84" xfId="0" applyFont="1" applyFill="1" applyBorder="1" applyAlignment="1">
      <alignment horizontal="center" vertical="center" wrapText="1"/>
    </xf>
    <xf numFmtId="0" fontId="16" fillId="0" borderId="85" xfId="0" applyFont="1" applyFill="1" applyBorder="1" applyAlignment="1">
      <alignment horizontal="center" vertical="center" wrapText="1"/>
    </xf>
    <xf numFmtId="0" fontId="16" fillId="0" borderId="86" xfId="0" applyFont="1" applyFill="1" applyBorder="1" applyAlignment="1">
      <alignment horizontal="center" vertical="center" wrapText="1"/>
    </xf>
    <xf numFmtId="0" fontId="16" fillId="0" borderId="87" xfId="0" applyFont="1" applyFill="1" applyBorder="1" applyAlignment="1">
      <alignment horizontal="center" vertical="center" wrapText="1"/>
    </xf>
    <xf numFmtId="0" fontId="16" fillId="0" borderId="88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1" fillId="4" borderId="0" xfId="0" applyFont="1" applyFill="1" applyAlignment="1" applyProtection="1">
      <alignment wrapText="1"/>
    </xf>
    <xf numFmtId="0" fontId="0" fillId="4" borderId="0" xfId="0" applyFill="1" applyProtection="1"/>
    <xf numFmtId="0" fontId="0" fillId="4" borderId="0" xfId="0" applyFill="1" applyAlignment="1" applyProtection="1">
      <alignment horizontal="center"/>
    </xf>
    <xf numFmtId="0" fontId="1" fillId="5" borderId="13" xfId="0" applyFont="1" applyFill="1" applyBorder="1" applyAlignment="1" applyProtection="1">
      <alignment horizontal="center" vertical="center" wrapText="1"/>
    </xf>
    <xf numFmtId="0" fontId="0" fillId="5" borderId="13" xfId="0" applyFill="1" applyBorder="1" applyAlignment="1" applyProtection="1">
      <alignment horizontal="center" wrapText="1"/>
    </xf>
    <xf numFmtId="0" fontId="0" fillId="5" borderId="24" xfId="0" applyFill="1" applyBorder="1" applyAlignment="1" applyProtection="1">
      <alignment horizontal="center" wrapText="1"/>
    </xf>
    <xf numFmtId="0" fontId="1" fillId="10" borderId="45" xfId="0" applyFont="1" applyFill="1" applyBorder="1" applyAlignment="1" applyProtection="1">
      <alignment horizontal="center" wrapText="1"/>
    </xf>
    <xf numFmtId="0" fontId="1" fillId="10" borderId="46" xfId="0" applyFont="1" applyFill="1" applyBorder="1" applyAlignment="1" applyProtection="1">
      <alignment horizontal="center" wrapText="1"/>
    </xf>
    <xf numFmtId="0" fontId="1" fillId="5" borderId="14" xfId="0" applyFont="1" applyFill="1" applyBorder="1" applyAlignment="1" applyProtection="1">
      <alignment horizontal="center" vertical="center" wrapText="1"/>
    </xf>
    <xf numFmtId="0" fontId="0" fillId="5" borderId="14" xfId="0" applyFill="1" applyBorder="1" applyAlignment="1" applyProtection="1">
      <alignment horizontal="center" wrapText="1"/>
    </xf>
    <xf numFmtId="0" fontId="0" fillId="4" borderId="19" xfId="0" applyFill="1" applyBorder="1" applyProtection="1"/>
    <xf numFmtId="0" fontId="1" fillId="10" borderId="25" xfId="0" applyFont="1" applyFill="1" applyBorder="1" applyAlignment="1" applyProtection="1">
      <alignment horizontal="center" wrapText="1"/>
    </xf>
    <xf numFmtId="0" fontId="1" fillId="10" borderId="47" xfId="0" applyFont="1" applyFill="1" applyBorder="1" applyAlignment="1" applyProtection="1">
      <alignment horizontal="center" wrapText="1"/>
    </xf>
    <xf numFmtId="0" fontId="0" fillId="4" borderId="18" xfId="0" applyFill="1" applyBorder="1" applyProtection="1"/>
    <xf numFmtId="0" fontId="0" fillId="4" borderId="27" xfId="0" applyFill="1" applyBorder="1" applyProtection="1"/>
    <xf numFmtId="0" fontId="0" fillId="4" borderId="8" xfId="0" applyFill="1" applyBorder="1" applyProtection="1"/>
    <xf numFmtId="164" fontId="0" fillId="10" borderId="25" xfId="0" applyNumberFormat="1" applyFill="1" applyBorder="1" applyAlignment="1" applyProtection="1">
      <alignment horizontal="center" vertical="center" wrapText="1"/>
    </xf>
    <xf numFmtId="164" fontId="0" fillId="10" borderId="47" xfId="0" applyNumberFormat="1" applyFill="1" applyBorder="1" applyAlignment="1" applyProtection="1">
      <alignment horizontal="center" vertical="center" wrapText="1"/>
    </xf>
    <xf numFmtId="0" fontId="0" fillId="4" borderId="50" xfId="0" applyFill="1" applyBorder="1" applyProtection="1"/>
    <xf numFmtId="0" fontId="0" fillId="4" borderId="6" xfId="0" applyFill="1" applyBorder="1" applyProtection="1"/>
    <xf numFmtId="0" fontId="1" fillId="5" borderId="15" xfId="0" applyFont="1" applyFill="1" applyBorder="1" applyAlignment="1" applyProtection="1">
      <alignment horizontal="center" vertical="center" wrapText="1"/>
    </xf>
    <xf numFmtId="164" fontId="0" fillId="5" borderId="15" xfId="0" applyNumberFormat="1" applyFill="1" applyBorder="1" applyAlignment="1" applyProtection="1">
      <alignment horizontal="center"/>
    </xf>
    <xf numFmtId="0" fontId="0" fillId="10" borderId="48" xfId="0" applyFill="1" applyBorder="1" applyAlignment="1" applyProtection="1">
      <alignment horizontal="center"/>
    </xf>
    <xf numFmtId="0" fontId="0" fillId="10" borderId="26" xfId="0" applyFill="1" applyBorder="1" applyAlignment="1" applyProtection="1">
      <alignment horizontal="center"/>
    </xf>
    <xf numFmtId="0" fontId="0" fillId="0" borderId="6" xfId="0" applyBorder="1" applyProtection="1"/>
    <xf numFmtId="0" fontId="0" fillId="0" borderId="7" xfId="0" applyBorder="1" applyProtection="1"/>
    <xf numFmtId="0" fontId="1" fillId="3" borderId="0" xfId="0" applyFont="1" applyFill="1" applyAlignment="1" applyProtection="1">
      <alignment wrapText="1"/>
    </xf>
    <xf numFmtId="0" fontId="0" fillId="3" borderId="0" xfId="0" applyFill="1" applyProtection="1"/>
    <xf numFmtId="0" fontId="0" fillId="3" borderId="6" xfId="0" applyFill="1" applyBorder="1" applyProtection="1"/>
    <xf numFmtId="0" fontId="0" fillId="3" borderId="0" xfId="0" applyFill="1" applyAlignment="1" applyProtection="1">
      <alignment horizontal="center"/>
    </xf>
    <xf numFmtId="0" fontId="1" fillId="6" borderId="10" xfId="0" applyFont="1" applyFill="1" applyBorder="1" applyAlignment="1" applyProtection="1">
      <alignment horizontal="center" vertical="center" wrapText="1"/>
    </xf>
    <xf numFmtId="0" fontId="0" fillId="6" borderId="10" xfId="0" applyFill="1" applyBorder="1" applyAlignment="1" applyProtection="1">
      <alignment horizontal="center" wrapText="1"/>
    </xf>
    <xf numFmtId="0" fontId="0" fillId="3" borderId="7" xfId="0" applyFill="1" applyBorder="1" applyProtection="1"/>
    <xf numFmtId="0" fontId="0" fillId="3" borderId="51" xfId="0" applyFill="1" applyBorder="1" applyProtection="1"/>
    <xf numFmtId="0" fontId="0" fillId="6" borderId="36" xfId="0" applyFill="1" applyBorder="1" applyAlignment="1" applyProtection="1">
      <alignment horizontal="center" vertical="center"/>
    </xf>
    <xf numFmtId="0" fontId="0" fillId="6" borderId="37" xfId="0" applyFill="1" applyBorder="1" applyAlignment="1" applyProtection="1">
      <alignment horizontal="center" vertical="center"/>
    </xf>
    <xf numFmtId="0" fontId="12" fillId="6" borderId="38" xfId="0" applyFont="1" applyFill="1" applyBorder="1" applyAlignment="1" applyProtection="1">
      <alignment horizontal="center" vertical="center" wrapText="1"/>
    </xf>
    <xf numFmtId="0" fontId="1" fillId="6" borderId="11" xfId="0" applyFont="1" applyFill="1" applyBorder="1" applyAlignment="1" applyProtection="1">
      <alignment horizontal="center" vertical="center" wrapText="1"/>
    </xf>
    <xf numFmtId="0" fontId="0" fillId="6" borderId="11" xfId="0" applyFill="1" applyBorder="1" applyAlignment="1" applyProtection="1">
      <alignment horizontal="center" wrapText="1"/>
    </xf>
    <xf numFmtId="0" fontId="0" fillId="6" borderId="60" xfId="0" applyFill="1" applyBorder="1" applyAlignment="1" applyProtection="1">
      <alignment horizontal="center" vertical="center"/>
    </xf>
    <xf numFmtId="0" fontId="0" fillId="6" borderId="0" xfId="0" applyFill="1" applyAlignment="1" applyProtection="1">
      <alignment horizontal="center" vertical="center"/>
    </xf>
    <xf numFmtId="0" fontId="0" fillId="6" borderId="61" xfId="0" applyFill="1" applyBorder="1" applyAlignment="1" applyProtection="1">
      <alignment horizontal="center" vertical="center"/>
    </xf>
    <xf numFmtId="164" fontId="0" fillId="6" borderId="11" xfId="0" applyNumberFormat="1" applyFill="1" applyBorder="1" applyAlignment="1" applyProtection="1">
      <alignment horizontal="center" wrapText="1"/>
    </xf>
    <xf numFmtId="0" fontId="0" fillId="3" borderId="8" xfId="0" applyFill="1" applyBorder="1" applyProtection="1"/>
    <xf numFmtId="0" fontId="0" fillId="3" borderId="52" xfId="0" applyFill="1" applyBorder="1" applyProtection="1"/>
    <xf numFmtId="0" fontId="1" fillId="6" borderId="12" xfId="0" applyFont="1" applyFill="1" applyBorder="1" applyAlignment="1" applyProtection="1">
      <alignment horizontal="center" vertical="center" wrapText="1"/>
    </xf>
    <xf numFmtId="0" fontId="0" fillId="6" borderId="12" xfId="0" applyFill="1" applyBorder="1" applyAlignment="1" applyProtection="1">
      <alignment wrapText="1"/>
    </xf>
    <xf numFmtId="0" fontId="0" fillId="6" borderId="39" xfId="0" applyFill="1" applyBorder="1" applyAlignment="1" applyProtection="1">
      <alignment horizontal="center" vertical="center"/>
    </xf>
    <xf numFmtId="0" fontId="0" fillId="6" borderId="40" xfId="0" applyFill="1" applyBorder="1" applyAlignment="1" applyProtection="1">
      <alignment horizontal="center" vertical="center"/>
    </xf>
    <xf numFmtId="0" fontId="0" fillId="6" borderId="41" xfId="0" applyFill="1" applyBorder="1" applyAlignment="1" applyProtection="1">
      <alignment horizontal="center" vertical="center"/>
    </xf>
    <xf numFmtId="0" fontId="1" fillId="2" borderId="33" xfId="0" applyFont="1" applyFill="1" applyBorder="1" applyAlignment="1" applyProtection="1">
      <alignment wrapText="1"/>
    </xf>
    <xf numFmtId="0" fontId="0" fillId="2" borderId="0" xfId="0" applyFill="1" applyProtection="1"/>
    <xf numFmtId="0" fontId="0" fillId="2" borderId="7" xfId="0" applyFill="1" applyBorder="1" applyProtection="1"/>
    <xf numFmtId="0" fontId="0" fillId="2" borderId="6" xfId="0" applyFill="1" applyBorder="1" applyProtection="1"/>
    <xf numFmtId="0" fontId="0" fillId="2" borderId="0" xfId="0" applyFill="1" applyAlignment="1" applyProtection="1">
      <alignment horizontal="center"/>
    </xf>
    <xf numFmtId="0" fontId="1" fillId="7" borderId="2" xfId="0" applyFont="1" applyFill="1" applyBorder="1" applyAlignment="1" applyProtection="1">
      <alignment horizontal="center" vertical="center" wrapText="1"/>
    </xf>
    <xf numFmtId="0" fontId="1" fillId="7" borderId="17" xfId="0" applyFont="1" applyFill="1" applyBorder="1" applyAlignment="1" applyProtection="1">
      <alignment horizontal="center" vertical="center" wrapText="1"/>
    </xf>
    <xf numFmtId="0" fontId="1" fillId="7" borderId="30" xfId="0" applyFont="1" applyFill="1" applyBorder="1" applyAlignment="1" applyProtection="1">
      <alignment horizontal="center" vertical="center" wrapText="1"/>
    </xf>
    <xf numFmtId="0" fontId="1" fillId="7" borderId="31" xfId="0" applyFont="1" applyFill="1" applyBorder="1" applyAlignment="1" applyProtection="1">
      <alignment horizontal="center" vertical="center" wrapText="1"/>
    </xf>
    <xf numFmtId="0" fontId="0" fillId="7" borderId="17" xfId="0" applyFill="1" applyBorder="1" applyAlignment="1" applyProtection="1">
      <alignment horizontal="center" vertical="center" wrapText="1"/>
    </xf>
    <xf numFmtId="0" fontId="0" fillId="7" borderId="31" xfId="0" applyFill="1" applyBorder="1" applyAlignment="1" applyProtection="1">
      <alignment horizontal="center" vertical="center" wrapText="1"/>
    </xf>
    <xf numFmtId="0" fontId="1" fillId="7" borderId="16" xfId="0" applyFont="1" applyFill="1" applyBorder="1" applyAlignment="1" applyProtection="1">
      <alignment horizontal="center" vertical="center" wrapText="1"/>
    </xf>
    <xf numFmtId="0" fontId="0" fillId="7" borderId="28" xfId="0" applyFill="1" applyBorder="1" applyAlignment="1" applyProtection="1">
      <alignment horizontal="center" vertical="center" wrapText="1"/>
    </xf>
    <xf numFmtId="0" fontId="0" fillId="7" borderId="0" xfId="0" applyFill="1" applyAlignment="1" applyProtection="1">
      <alignment vertical="center" wrapText="1"/>
    </xf>
    <xf numFmtId="0" fontId="0" fillId="7" borderId="29" xfId="0" applyFill="1" applyBorder="1" applyAlignment="1" applyProtection="1">
      <alignment horizontal="center" vertical="center" wrapText="1"/>
    </xf>
    <xf numFmtId="0" fontId="1" fillId="7" borderId="28" xfId="0" applyFont="1" applyFill="1" applyBorder="1" applyAlignment="1" applyProtection="1">
      <alignment horizontal="center" vertical="center" wrapText="1"/>
    </xf>
    <xf numFmtId="0" fontId="1" fillId="7" borderId="29" xfId="0" applyFont="1" applyFill="1" applyBorder="1" applyAlignment="1" applyProtection="1">
      <alignment horizontal="center" vertical="center" wrapText="1"/>
    </xf>
    <xf numFmtId="0" fontId="0" fillId="7" borderId="28" xfId="0" applyFill="1" applyBorder="1" applyAlignment="1" applyProtection="1">
      <alignment horizontal="center" vertical="center" wrapText="1"/>
    </xf>
    <xf numFmtId="0" fontId="0" fillId="7" borderId="0" xfId="0" applyFill="1" applyAlignment="1" applyProtection="1">
      <alignment horizontal="center" vertical="center" wrapText="1"/>
    </xf>
    <xf numFmtId="0" fontId="0" fillId="2" borderId="8" xfId="0" applyFill="1" applyBorder="1" applyProtection="1"/>
    <xf numFmtId="164" fontId="0" fillId="7" borderId="28" xfId="0" applyNumberFormat="1" applyFill="1" applyBorder="1" applyAlignment="1" applyProtection="1">
      <alignment horizontal="center" vertical="center" wrapText="1"/>
    </xf>
    <xf numFmtId="164" fontId="0" fillId="7" borderId="29" xfId="0" applyNumberFormat="1" applyFill="1" applyBorder="1" applyAlignment="1" applyProtection="1">
      <alignment horizontal="center" vertical="center" wrapText="1"/>
    </xf>
    <xf numFmtId="164" fontId="0" fillId="7" borderId="28" xfId="0" applyNumberFormat="1" applyFill="1" applyBorder="1" applyAlignment="1" applyProtection="1">
      <alignment horizontal="center" vertical="center"/>
    </xf>
    <xf numFmtId="164" fontId="0" fillId="7" borderId="29" xfId="0" applyNumberFormat="1" applyFill="1" applyBorder="1" applyAlignment="1" applyProtection="1">
      <alignment horizontal="center" vertical="center"/>
    </xf>
    <xf numFmtId="164" fontId="0" fillId="7" borderId="28" xfId="0" applyNumberFormat="1" applyFill="1" applyBorder="1" applyAlignment="1" applyProtection="1">
      <alignment horizontal="center" vertical="center" wrapText="1"/>
    </xf>
    <xf numFmtId="164" fontId="0" fillId="7" borderId="0" xfId="0" applyNumberFormat="1" applyFill="1" applyAlignment="1" applyProtection="1">
      <alignment horizontal="center" vertical="center" wrapText="1"/>
    </xf>
    <xf numFmtId="164" fontId="0" fillId="7" borderId="0" xfId="0" applyNumberFormat="1" applyFill="1" applyAlignment="1" applyProtection="1">
      <alignment horizontal="center" vertical="center" wrapText="1"/>
    </xf>
    <xf numFmtId="164" fontId="14" fillId="7" borderId="29" xfId="0" applyNumberFormat="1" applyFont="1" applyFill="1" applyBorder="1" applyAlignment="1" applyProtection="1">
      <alignment horizontal="center" vertical="center" wrapText="1"/>
    </xf>
    <xf numFmtId="0" fontId="0" fillId="2" borderId="35" xfId="0" applyFill="1" applyBorder="1" applyProtection="1"/>
    <xf numFmtId="0" fontId="1" fillId="7" borderId="3" xfId="0" applyFont="1" applyFill="1" applyBorder="1" applyAlignment="1" applyProtection="1">
      <alignment horizontal="center" vertical="center" wrapText="1"/>
    </xf>
    <xf numFmtId="164" fontId="0" fillId="7" borderId="32" xfId="0" applyNumberFormat="1" applyFill="1" applyBorder="1" applyProtection="1"/>
    <xf numFmtId="0" fontId="0" fillId="7" borderId="33" xfId="0" applyFill="1" applyBorder="1" applyAlignment="1" applyProtection="1">
      <alignment vertical="center" wrapText="1"/>
    </xf>
    <xf numFmtId="164" fontId="0" fillId="7" borderId="34" xfId="0" applyNumberFormat="1" applyFill="1" applyBorder="1" applyAlignment="1" applyProtection="1">
      <alignment horizontal="center"/>
    </xf>
    <xf numFmtId="0" fontId="0" fillId="7" borderId="32" xfId="0" applyFill="1" applyBorder="1" applyAlignment="1" applyProtection="1">
      <alignment horizontal="center"/>
    </xf>
    <xf numFmtId="0" fontId="0" fillId="7" borderId="34" xfId="0" applyFill="1" applyBorder="1" applyAlignment="1" applyProtection="1">
      <alignment horizontal="center"/>
    </xf>
    <xf numFmtId="164" fontId="0" fillId="7" borderId="32" xfId="0" applyNumberFormat="1" applyFill="1" applyBorder="1" applyAlignment="1" applyProtection="1">
      <alignment horizontal="center" vertical="center"/>
    </xf>
    <xf numFmtId="164" fontId="0" fillId="7" borderId="33" xfId="0" applyNumberFormat="1" applyFill="1" applyBorder="1" applyAlignment="1" applyProtection="1">
      <alignment horizontal="center" vertical="center"/>
    </xf>
    <xf numFmtId="164" fontId="0" fillId="7" borderId="33" xfId="0" applyNumberFormat="1" applyFill="1" applyBorder="1" applyAlignment="1" applyProtection="1">
      <alignment horizontal="center" vertical="center"/>
    </xf>
    <xf numFmtId="0" fontId="1" fillId="2" borderId="0" xfId="0" applyFont="1" applyFill="1" applyProtection="1"/>
    <xf numFmtId="0" fontId="1" fillId="0" borderId="0" xfId="0" applyFont="1" applyProtection="1"/>
    <xf numFmtId="0" fontId="0" fillId="7" borderId="17" xfId="0" applyFill="1" applyBorder="1" applyAlignment="1" applyProtection="1">
      <alignment horizontal="center" vertical="center"/>
    </xf>
    <xf numFmtId="0" fontId="0" fillId="7" borderId="30" xfId="0" applyFill="1" applyBorder="1" applyAlignment="1" applyProtection="1">
      <alignment horizontal="center" vertical="center"/>
    </xf>
    <xf numFmtId="0" fontId="0" fillId="7" borderId="30" xfId="0" applyFill="1" applyBorder="1" applyAlignment="1" applyProtection="1">
      <alignment vertical="center"/>
    </xf>
    <xf numFmtId="0" fontId="0" fillId="7" borderId="31" xfId="0" applyFill="1" applyBorder="1" applyAlignment="1" applyProtection="1">
      <alignment vertical="center"/>
    </xf>
    <xf numFmtId="0" fontId="0" fillId="7" borderId="2" xfId="0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wrapText="1"/>
    </xf>
    <xf numFmtId="0" fontId="0" fillId="7" borderId="2" xfId="0" applyFill="1" applyBorder="1" applyProtection="1"/>
    <xf numFmtId="0" fontId="0" fillId="10" borderId="2" xfId="0" applyFill="1" applyBorder="1" applyAlignment="1" applyProtection="1">
      <alignment horizontal="center" wrapText="1"/>
    </xf>
    <xf numFmtId="0" fontId="0" fillId="7" borderId="28" xfId="0" applyFill="1" applyBorder="1" applyAlignment="1" applyProtection="1">
      <alignment horizontal="center" vertical="center"/>
    </xf>
    <xf numFmtId="0" fontId="0" fillId="7" borderId="0" xfId="0" applyFill="1" applyAlignment="1" applyProtection="1">
      <alignment horizontal="center" vertical="center"/>
    </xf>
    <xf numFmtId="0" fontId="0" fillId="7" borderId="0" xfId="0" applyFill="1" applyAlignment="1" applyProtection="1">
      <alignment vertical="center"/>
    </xf>
    <xf numFmtId="0" fontId="0" fillId="7" borderId="29" xfId="0" applyFill="1" applyBorder="1" applyAlignment="1" applyProtection="1">
      <alignment vertical="center"/>
    </xf>
    <xf numFmtId="0" fontId="0" fillId="7" borderId="16" xfId="0" applyFill="1" applyBorder="1" applyAlignment="1" applyProtection="1">
      <alignment horizontal="center" vertical="center" wrapText="1"/>
    </xf>
    <xf numFmtId="0" fontId="0" fillId="2" borderId="44" xfId="0" applyFill="1" applyBorder="1" applyProtection="1"/>
    <xf numFmtId="0" fontId="0" fillId="2" borderId="49" xfId="0" applyFill="1" applyBorder="1" applyAlignment="1" applyProtection="1">
      <alignment horizontal="center" wrapText="1"/>
    </xf>
    <xf numFmtId="0" fontId="0" fillId="7" borderId="16" xfId="0" applyFill="1" applyBorder="1" applyAlignment="1" applyProtection="1">
      <alignment horizontal="center" wrapText="1"/>
    </xf>
    <xf numFmtId="0" fontId="0" fillId="2" borderId="9" xfId="0" applyFill="1" applyBorder="1" applyAlignment="1" applyProtection="1">
      <alignment horizontal="center" wrapText="1"/>
    </xf>
    <xf numFmtId="0" fontId="0" fillId="10" borderId="16" xfId="0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0" fillId="7" borderId="7" xfId="0" applyFill="1" applyBorder="1" applyAlignment="1" applyProtection="1">
      <alignment vertical="center"/>
    </xf>
    <xf numFmtId="0" fontId="0" fillId="7" borderId="53" xfId="0" applyFill="1" applyBorder="1" applyAlignment="1" applyProtection="1">
      <alignment vertical="center"/>
    </xf>
    <xf numFmtId="164" fontId="0" fillId="7" borderId="16" xfId="0" applyNumberFormat="1" applyFill="1" applyBorder="1" applyAlignment="1" applyProtection="1">
      <alignment horizontal="center" vertical="top"/>
    </xf>
    <xf numFmtId="164" fontId="0" fillId="2" borderId="0" xfId="0" applyNumberFormat="1" applyFill="1" applyAlignment="1" applyProtection="1">
      <alignment horizontal="center" vertical="top"/>
    </xf>
    <xf numFmtId="164" fontId="0" fillId="10" borderId="16" xfId="0" applyNumberFormat="1" applyFill="1" applyBorder="1" applyAlignment="1" applyProtection="1">
      <alignment horizontal="center" vertical="center"/>
    </xf>
    <xf numFmtId="0" fontId="0" fillId="7" borderId="32" xfId="0" applyFill="1" applyBorder="1" applyAlignment="1" applyProtection="1">
      <alignment horizontal="center" vertical="center"/>
    </xf>
    <xf numFmtId="0" fontId="0" fillId="7" borderId="33" xfId="0" applyFill="1" applyBorder="1" applyAlignment="1" applyProtection="1">
      <alignment horizontal="center" vertical="center"/>
    </xf>
    <xf numFmtId="0" fontId="0" fillId="7" borderId="64" xfId="0" applyFill="1" applyBorder="1" applyAlignment="1" applyProtection="1">
      <alignment vertical="center"/>
    </xf>
    <xf numFmtId="0" fontId="0" fillId="7" borderId="65" xfId="0" applyFill="1" applyBorder="1" applyAlignment="1" applyProtection="1">
      <alignment vertical="center"/>
    </xf>
    <xf numFmtId="0" fontId="0" fillId="7" borderId="3" xfId="0" applyFill="1" applyBorder="1" applyAlignment="1" applyProtection="1">
      <alignment horizontal="center" vertical="center" wrapText="1"/>
    </xf>
    <xf numFmtId="0" fontId="0" fillId="7" borderId="3" xfId="0" applyFill="1" applyBorder="1" applyProtection="1"/>
    <xf numFmtId="164" fontId="8" fillId="10" borderId="3" xfId="0" applyNumberFormat="1" applyFont="1" applyFill="1" applyBorder="1" applyAlignment="1" applyProtection="1">
      <alignment horizontal="center" vertical="center"/>
    </xf>
    <xf numFmtId="0" fontId="0" fillId="2" borderId="63" xfId="0" applyFill="1" applyBorder="1" applyProtection="1"/>
    <xf numFmtId="0" fontId="0" fillId="2" borderId="62" xfId="0" applyFill="1" applyBorder="1" applyProtection="1"/>
    <xf numFmtId="164" fontId="0" fillId="2" borderId="0" xfId="0" applyNumberFormat="1" applyFill="1" applyAlignment="1" applyProtection="1">
      <alignment horizontal="center"/>
    </xf>
    <xf numFmtId="0" fontId="1" fillId="8" borderId="0" xfId="0" applyFont="1" applyFill="1" applyProtection="1"/>
    <xf numFmtId="0" fontId="0" fillId="8" borderId="0" xfId="0" applyFill="1" applyProtection="1"/>
    <xf numFmtId="0" fontId="0" fillId="8" borderId="6" xfId="0" applyFill="1" applyBorder="1" applyProtection="1"/>
    <xf numFmtId="0" fontId="0" fillId="8" borderId="0" xfId="0" applyFill="1" applyAlignment="1" applyProtection="1">
      <alignment horizontal="center"/>
    </xf>
    <xf numFmtId="0" fontId="1" fillId="9" borderId="4" xfId="0" applyFont="1" applyFill="1" applyBorder="1" applyAlignment="1" applyProtection="1">
      <alignment horizontal="center" vertical="center" wrapText="1"/>
    </xf>
    <xf numFmtId="0" fontId="0" fillId="8" borderId="0" xfId="0" applyFill="1" applyAlignment="1" applyProtection="1">
      <alignment horizontal="center" wrapText="1"/>
    </xf>
    <xf numFmtId="0" fontId="0" fillId="9" borderId="20" xfId="0" applyFill="1" applyBorder="1" applyAlignment="1" applyProtection="1">
      <alignment horizontal="center" wrapText="1"/>
    </xf>
    <xf numFmtId="0" fontId="0" fillId="9" borderId="54" xfId="0" applyFill="1" applyBorder="1" applyAlignment="1" applyProtection="1">
      <alignment horizontal="center" vertical="center"/>
    </xf>
    <xf numFmtId="0" fontId="0" fillId="9" borderId="55" xfId="0" applyFill="1" applyBorder="1" applyAlignment="1" applyProtection="1">
      <alignment horizontal="center" vertical="center"/>
    </xf>
    <xf numFmtId="0" fontId="0" fillId="9" borderId="56" xfId="0" applyFill="1" applyBorder="1" applyAlignment="1" applyProtection="1">
      <alignment horizontal="center" vertical="center"/>
    </xf>
    <xf numFmtId="0" fontId="0" fillId="9" borderId="21" xfId="0" applyFill="1" applyBorder="1" applyAlignment="1" applyProtection="1">
      <alignment horizontal="center" wrapText="1"/>
    </xf>
    <xf numFmtId="0" fontId="0" fillId="8" borderId="43" xfId="0" applyFill="1" applyBorder="1" applyProtection="1"/>
    <xf numFmtId="0" fontId="0" fillId="0" borderId="0" xfId="0" applyAlignment="1" applyProtection="1">
      <alignment horizontal="center" wrapText="1"/>
    </xf>
    <xf numFmtId="0" fontId="1" fillId="9" borderId="5" xfId="0" applyFont="1" applyFill="1" applyBorder="1" applyAlignment="1" applyProtection="1">
      <alignment horizontal="center" vertical="center" wrapText="1"/>
    </xf>
    <xf numFmtId="164" fontId="0" fillId="8" borderId="0" xfId="0" applyNumberFormat="1" applyFill="1" applyAlignment="1" applyProtection="1">
      <alignment horizontal="center" vertical="top"/>
    </xf>
    <xf numFmtId="164" fontId="0" fillId="9" borderId="22" xfId="0" applyNumberFormat="1" applyFill="1" applyBorder="1" applyAlignment="1" applyProtection="1">
      <alignment horizontal="center" vertical="top"/>
    </xf>
    <xf numFmtId="0" fontId="0" fillId="9" borderId="57" xfId="0" applyFill="1" applyBorder="1" applyAlignment="1" applyProtection="1">
      <alignment horizontal="center" vertical="center"/>
    </xf>
    <xf numFmtId="0" fontId="0" fillId="9" borderId="58" xfId="0" applyFill="1" applyBorder="1" applyAlignment="1" applyProtection="1">
      <alignment horizontal="center" vertical="center"/>
    </xf>
    <xf numFmtId="0" fontId="0" fillId="9" borderId="59" xfId="0" applyFill="1" applyBorder="1" applyAlignment="1" applyProtection="1">
      <alignment horizontal="center" vertical="center"/>
    </xf>
    <xf numFmtId="164" fontId="0" fillId="9" borderId="23" xfId="0" applyNumberFormat="1" applyFill="1" applyBorder="1" applyAlignment="1" applyProtection="1">
      <alignment horizontal="center" vertical="top"/>
    </xf>
    <xf numFmtId="164" fontId="0" fillId="0" borderId="0" xfId="0" applyNumberFormat="1" applyAlignment="1" applyProtection="1">
      <alignment horizontal="center" vertical="top"/>
    </xf>
    <xf numFmtId="164" fontId="0" fillId="8" borderId="0" xfId="0" applyNumberFormat="1" applyFill="1" applyProtection="1"/>
    <xf numFmtId="0" fontId="1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horizontal="right" vertical="center"/>
    </xf>
    <xf numFmtId="0" fontId="16" fillId="11" borderId="69" xfId="0" applyFont="1" applyFill="1" applyBorder="1" applyAlignment="1" applyProtection="1">
      <alignment horizontal="center" vertical="center" wrapText="1"/>
    </xf>
    <xf numFmtId="0" fontId="16" fillId="11" borderId="70" xfId="0" applyFont="1" applyFill="1" applyBorder="1" applyAlignment="1" applyProtection="1">
      <alignment horizontal="center" vertical="center" wrapText="1"/>
    </xf>
    <xf numFmtId="0" fontId="16" fillId="11" borderId="71" xfId="0" applyFont="1" applyFill="1" applyBorder="1" applyAlignment="1" applyProtection="1">
      <alignment horizontal="center" vertical="center" wrapText="1"/>
    </xf>
    <xf numFmtId="0" fontId="4" fillId="0" borderId="0" xfId="0" applyFont="1" applyProtection="1"/>
    <xf numFmtId="0" fontId="4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 vertical="center" wrapText="1"/>
    </xf>
    <xf numFmtId="0" fontId="7" fillId="0" borderId="0" xfId="0" applyFont="1" applyProtection="1"/>
    <xf numFmtId="0" fontId="9" fillId="0" borderId="0" xfId="0" applyFont="1" applyProtection="1"/>
    <xf numFmtId="0" fontId="7" fillId="0" borderId="0" xfId="0" applyFont="1" applyAlignment="1" applyProtection="1">
      <alignment horizontal="center"/>
    </xf>
    <xf numFmtId="14" fontId="0" fillId="0" borderId="0" xfId="0" applyNumberFormat="1" applyProtection="1"/>
    <xf numFmtId="0" fontId="0" fillId="6" borderId="38" xfId="0" applyFill="1" applyBorder="1" applyAlignment="1" applyProtection="1">
      <alignment horizontal="center" vertical="center"/>
    </xf>
    <xf numFmtId="0" fontId="0" fillId="10" borderId="2" xfId="0" applyFill="1" applyBorder="1" applyAlignment="1" applyProtection="1">
      <alignment horizontal="center" vertical="center" wrapText="1"/>
    </xf>
    <xf numFmtId="0" fontId="0" fillId="10" borderId="16" xfId="0" applyFill="1" applyBorder="1" applyAlignment="1" applyProtection="1">
      <alignment horizontal="center" vertical="center" wrapText="1"/>
    </xf>
    <xf numFmtId="164" fontId="13" fillId="10" borderId="16" xfId="0" applyNumberFormat="1" applyFont="1" applyFill="1" applyBorder="1" applyAlignment="1" applyProtection="1">
      <alignment horizontal="center" vertical="center"/>
    </xf>
    <xf numFmtId="164" fontId="0" fillId="7" borderId="3" xfId="0" applyNumberFormat="1" applyFill="1" applyBorder="1" applyAlignment="1" applyProtection="1">
      <alignment horizontal="center" vertical="center"/>
    </xf>
    <xf numFmtId="164" fontId="0" fillId="2" borderId="0" xfId="0" applyNumberFormat="1" applyFill="1" applyProtection="1"/>
    <xf numFmtId="0" fontId="6" fillId="0" borderId="0" xfId="0" applyFont="1" applyAlignment="1" applyProtection="1">
      <alignment horizontal="center" vertical="center" wrapText="1"/>
    </xf>
    <xf numFmtId="0" fontId="16" fillId="11" borderId="0" xfId="0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vertical="center"/>
    </xf>
  </cellXfs>
  <cellStyles count="1">
    <cellStyle name="Normal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9" formatCode="d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9" formatCode="d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9" formatCode="d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9" formatCode="d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9" formatCode="d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9" formatCode="d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charset val="1"/>
        <scheme val="none"/>
      </font>
      <numFmt numFmtId="30" formatCode="@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charset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sv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5" Type="http://schemas.openxmlformats.org/officeDocument/2006/relationships/image" Target="../media/image5.png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3505</xdr:colOff>
      <xdr:row>48</xdr:row>
      <xdr:rowOff>15874</xdr:rowOff>
    </xdr:from>
    <xdr:to>
      <xdr:col>26</xdr:col>
      <xdr:colOff>3505</xdr:colOff>
      <xdr:row>95</xdr:row>
      <xdr:rowOff>82550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3EF905B3-9E27-310E-F340-7B0A76CCB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09641" y="8922368"/>
          <a:ext cx="15153409" cy="8787617"/>
        </a:xfrm>
        <a:prstGeom prst="rect">
          <a:avLst/>
        </a:prstGeom>
      </xdr:spPr>
    </xdr:pic>
    <xdr:clientData/>
  </xdr:twoCellAnchor>
  <xdr:twoCellAnchor editAs="oneCell">
    <xdr:from>
      <xdr:col>1</xdr:col>
      <xdr:colOff>8286</xdr:colOff>
      <xdr:row>145</xdr:row>
      <xdr:rowOff>162428</xdr:rowOff>
    </xdr:from>
    <xdr:to>
      <xdr:col>26</xdr:col>
      <xdr:colOff>8286</xdr:colOff>
      <xdr:row>193</xdr:row>
      <xdr:rowOff>30851</xdr:rowOff>
    </xdr:to>
    <xdr:pic>
      <xdr:nvPicPr>
        <xdr:cNvPr id="5" name="Graphic 4">
          <a:extLst>
            <a:ext uri="{FF2B5EF4-FFF2-40B4-BE49-F238E27FC236}">
              <a16:creationId xmlns:a16="http://schemas.microsoft.com/office/drawing/2014/main" id="{1CE889CF-901C-6278-1DBA-BB7764294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14422" y="27067460"/>
          <a:ext cx="15153409" cy="877491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97</xdr:row>
      <xdr:rowOff>1</xdr:rowOff>
    </xdr:from>
    <xdr:to>
      <xdr:col>25</xdr:col>
      <xdr:colOff>578270</xdr:colOff>
      <xdr:row>144</xdr:row>
      <xdr:rowOff>122627</xdr:rowOff>
    </xdr:to>
    <xdr:pic>
      <xdr:nvPicPr>
        <xdr:cNvPr id="15" name="Graphic 14">
          <a:extLst>
            <a:ext uri="{FF2B5EF4-FFF2-40B4-BE49-F238E27FC236}">
              <a16:creationId xmlns:a16="http://schemas.microsoft.com/office/drawing/2014/main" id="{A54328F2-DEF0-B21E-393C-5E8AE07AFD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606136" y="17998540"/>
          <a:ext cx="15125543" cy="884356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25</xdr:col>
      <xdr:colOff>601604</xdr:colOff>
      <xdr:row>46</xdr:row>
      <xdr:rowOff>173181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C7663402-B0DF-78FE-74CC-73F1CF5A1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606136" y="185552"/>
          <a:ext cx="15148877" cy="8523019"/>
        </a:xfrm>
        <a:prstGeom prst="rect">
          <a:avLst/>
        </a:prstGeom>
      </xdr:spPr>
    </xdr:pic>
    <xdr:clientData/>
  </xdr:twoCellAnchor>
  <xdr:twoCellAnchor>
    <xdr:from>
      <xdr:col>27</xdr:col>
      <xdr:colOff>12370</xdr:colOff>
      <xdr:row>19</xdr:row>
      <xdr:rowOff>0</xdr:rowOff>
    </xdr:from>
    <xdr:to>
      <xdr:col>30</xdr:col>
      <xdr:colOff>593766</xdr:colOff>
      <xdr:row>43</xdr:row>
      <xdr:rowOff>12370</xdr:rowOff>
    </xdr:to>
    <xdr:sp macro="" textlink="">
      <xdr:nvSpPr>
        <xdr:cNvPr id="3" name="Arrow: Down 2">
          <a:extLst>
            <a:ext uri="{FF2B5EF4-FFF2-40B4-BE49-F238E27FC236}">
              <a16:creationId xmlns:a16="http://schemas.microsoft.com/office/drawing/2014/main" id="{4423349B-8A5D-DBE9-D175-9B73A1501BD0}"/>
            </a:ext>
          </a:extLst>
        </xdr:cNvPr>
        <xdr:cNvSpPr/>
      </xdr:nvSpPr>
      <xdr:spPr>
        <a:xfrm>
          <a:off x="16378052" y="3525487"/>
          <a:ext cx="2399805" cy="4465617"/>
        </a:xfrm>
        <a:prstGeom prst="downArrow">
          <a:avLst/>
        </a:prstGeom>
        <a:solidFill>
          <a:schemeClr val="bg1"/>
        </a:solidFill>
        <a:ln w="28575">
          <a:solidFill>
            <a:srgbClr val="FF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600">
              <a:solidFill>
                <a:sysClr val="windowText" lastClr="000000"/>
              </a:solidFill>
            </a:rPr>
            <a:t>Scroll down for more information</a:t>
          </a:r>
        </a:p>
      </xdr:txBody>
    </xdr:sp>
    <xdr:clientData/>
  </xdr:twoCellAnchor>
  <xdr:twoCellAnchor>
    <xdr:from>
      <xdr:col>27</xdr:col>
      <xdr:colOff>30761</xdr:colOff>
      <xdr:row>67</xdr:row>
      <xdr:rowOff>170006</xdr:rowOff>
    </xdr:from>
    <xdr:to>
      <xdr:col>31</xdr:col>
      <xdr:colOff>12371</xdr:colOff>
      <xdr:row>92</xdr:row>
      <xdr:rowOff>3175</xdr:rowOff>
    </xdr:to>
    <xdr:sp macro="" textlink="">
      <xdr:nvSpPr>
        <xdr:cNvPr id="6" name="Arrow: Down 5">
          <a:extLst>
            <a:ext uri="{FF2B5EF4-FFF2-40B4-BE49-F238E27FC236}">
              <a16:creationId xmlns:a16="http://schemas.microsoft.com/office/drawing/2014/main" id="{86D18E74-B598-41D3-AA3D-EA1E4F161C6E}"/>
            </a:ext>
          </a:extLst>
        </xdr:cNvPr>
        <xdr:cNvSpPr/>
      </xdr:nvSpPr>
      <xdr:spPr>
        <a:xfrm>
          <a:off x="16396443" y="12601987"/>
          <a:ext cx="2406155" cy="4471967"/>
        </a:xfrm>
        <a:prstGeom prst="downArrow">
          <a:avLst/>
        </a:prstGeom>
        <a:solidFill>
          <a:schemeClr val="bg1"/>
        </a:solidFill>
        <a:ln w="28575">
          <a:solidFill>
            <a:srgbClr val="FF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600">
              <a:solidFill>
                <a:sysClr val="windowText" lastClr="000000"/>
              </a:solidFill>
            </a:rPr>
            <a:t>Scroll down for more information</a:t>
          </a:r>
        </a:p>
      </xdr:txBody>
    </xdr:sp>
    <xdr:clientData/>
  </xdr:twoCellAnchor>
  <xdr:twoCellAnchor>
    <xdr:from>
      <xdr:col>27</xdr:col>
      <xdr:colOff>36781</xdr:colOff>
      <xdr:row>117</xdr:row>
      <xdr:rowOff>12369</xdr:rowOff>
    </xdr:from>
    <xdr:to>
      <xdr:col>31</xdr:col>
      <xdr:colOff>18391</xdr:colOff>
      <xdr:row>141</xdr:row>
      <xdr:rowOff>31089</xdr:rowOff>
    </xdr:to>
    <xdr:sp macro="" textlink="">
      <xdr:nvSpPr>
        <xdr:cNvPr id="7" name="Arrow: Down 6">
          <a:extLst>
            <a:ext uri="{FF2B5EF4-FFF2-40B4-BE49-F238E27FC236}">
              <a16:creationId xmlns:a16="http://schemas.microsoft.com/office/drawing/2014/main" id="{33276A1C-A349-49DC-8CD1-70A5D6DDB571}"/>
            </a:ext>
          </a:extLst>
        </xdr:cNvPr>
        <xdr:cNvSpPr/>
      </xdr:nvSpPr>
      <xdr:spPr>
        <a:xfrm>
          <a:off x="16402463" y="21721947"/>
          <a:ext cx="2406155" cy="4471967"/>
        </a:xfrm>
        <a:prstGeom prst="downArrow">
          <a:avLst/>
        </a:prstGeom>
        <a:solidFill>
          <a:schemeClr val="bg1"/>
        </a:solidFill>
        <a:ln w="28575">
          <a:solidFill>
            <a:srgbClr val="FF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600">
              <a:solidFill>
                <a:sysClr val="windowText" lastClr="000000"/>
              </a:solidFill>
            </a:rPr>
            <a:t>Scroll down for more information</a:t>
          </a:r>
        </a:p>
      </xdr:txBody>
    </xdr:sp>
    <xdr:clientData/>
  </xdr:twoCellAnchor>
  <xdr:twoCellAnchor>
    <xdr:from>
      <xdr:col>27</xdr:col>
      <xdr:colOff>27586</xdr:colOff>
      <xdr:row>163</xdr:row>
      <xdr:rowOff>21565</xdr:rowOff>
    </xdr:from>
    <xdr:to>
      <xdr:col>31</xdr:col>
      <xdr:colOff>9196</xdr:colOff>
      <xdr:row>172</xdr:row>
      <xdr:rowOff>49482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54425E8D-7622-448B-AA71-F808DA810C41}"/>
            </a:ext>
          </a:extLst>
        </xdr:cNvPr>
        <xdr:cNvSpPr/>
      </xdr:nvSpPr>
      <xdr:spPr>
        <a:xfrm>
          <a:off x="16393268" y="30266533"/>
          <a:ext cx="2406155" cy="1697884"/>
        </a:xfrm>
        <a:prstGeom prst="rect">
          <a:avLst/>
        </a:prstGeom>
        <a:solidFill>
          <a:schemeClr val="bg1"/>
        </a:solidFill>
        <a:ln w="28575">
          <a:solidFill>
            <a:srgbClr val="FF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600">
              <a:solidFill>
                <a:sysClr val="windowText" lastClr="000000"/>
              </a:solidFill>
            </a:rPr>
            <a:t>Last slide</a:t>
          </a:r>
        </a:p>
      </xdr:txBody>
    </xdr:sp>
    <xdr:clientData/>
  </xdr:twoCellAnchor>
  <xdr:twoCellAnchor>
    <xdr:from>
      <xdr:col>9</xdr:col>
      <xdr:colOff>0</xdr:colOff>
      <xdr:row>1</xdr:row>
      <xdr:rowOff>31089</xdr:rowOff>
    </xdr:from>
    <xdr:to>
      <xdr:col>17</xdr:col>
      <xdr:colOff>596941</xdr:colOff>
      <xdr:row>3</xdr:row>
      <xdr:rowOff>27914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6FA41EC0-9F51-9535-1D0E-FF3493FEDA70}"/>
            </a:ext>
          </a:extLst>
        </xdr:cNvPr>
        <xdr:cNvSpPr/>
      </xdr:nvSpPr>
      <xdr:spPr>
        <a:xfrm>
          <a:off x="5455227" y="216641"/>
          <a:ext cx="5446032" cy="367929"/>
        </a:xfrm>
        <a:prstGeom prst="rect">
          <a:avLst/>
        </a:prstGeom>
        <a:solidFill>
          <a:schemeClr val="bg1"/>
        </a:solidFill>
        <a:ln>
          <a:solidFill>
            <a:srgbClr val="FF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400" b="0">
              <a:solidFill>
                <a:sysClr val="windowText" lastClr="000000"/>
              </a:solidFill>
            </a:rPr>
            <a:t>Balancing Mechanism SORT Checker Tool:</a:t>
          </a:r>
          <a:r>
            <a:rPr lang="en-GB" sz="1400" b="0" baseline="0">
              <a:solidFill>
                <a:sysClr val="windowText" lastClr="000000"/>
              </a:solidFill>
            </a:rPr>
            <a:t> </a:t>
          </a:r>
          <a:r>
            <a:rPr lang="en-GB" sz="1400" b="0">
              <a:solidFill>
                <a:sysClr val="windowText" lastClr="000000"/>
              </a:solidFill>
            </a:rPr>
            <a:t>Version 1 June 2026</a:t>
          </a:r>
        </a:p>
      </xdr:txBody>
    </xdr:sp>
    <xdr:clientData/>
  </xdr:twoCellAnchor>
  <xdr:twoCellAnchor>
    <xdr:from>
      <xdr:col>9</xdr:col>
      <xdr:colOff>12370</xdr:colOff>
      <xdr:row>48</xdr:row>
      <xdr:rowOff>27913</xdr:rowOff>
    </xdr:from>
    <xdr:to>
      <xdr:col>18</xdr:col>
      <xdr:colOff>3174</xdr:colOff>
      <xdr:row>50</xdr:row>
      <xdr:rowOff>31089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BF0F729B-0C4E-4DD9-AE88-EB61B50AAF8A}"/>
            </a:ext>
          </a:extLst>
        </xdr:cNvPr>
        <xdr:cNvSpPr/>
      </xdr:nvSpPr>
      <xdr:spPr>
        <a:xfrm>
          <a:off x="5467597" y="8934407"/>
          <a:ext cx="5446032" cy="374279"/>
        </a:xfrm>
        <a:prstGeom prst="rect">
          <a:avLst/>
        </a:prstGeom>
        <a:solidFill>
          <a:schemeClr val="bg1"/>
        </a:solidFill>
        <a:ln>
          <a:solidFill>
            <a:srgbClr val="FF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400" b="0">
              <a:solidFill>
                <a:sysClr val="windowText" lastClr="000000"/>
              </a:solidFill>
            </a:rPr>
            <a:t>Balancing Mechanism SORT Checker Tool:</a:t>
          </a:r>
          <a:r>
            <a:rPr lang="en-GB" sz="1400" b="0" baseline="0">
              <a:solidFill>
                <a:sysClr val="windowText" lastClr="000000"/>
              </a:solidFill>
            </a:rPr>
            <a:t> </a:t>
          </a:r>
          <a:r>
            <a:rPr lang="en-GB" sz="1400" b="0">
              <a:solidFill>
                <a:sysClr val="windowText" lastClr="000000"/>
              </a:solidFill>
            </a:rPr>
            <a:t>Version 1 June 2026</a:t>
          </a:r>
        </a:p>
      </xdr:txBody>
    </xdr:sp>
    <xdr:clientData/>
  </xdr:twoCellAnchor>
  <xdr:twoCellAnchor>
    <xdr:from>
      <xdr:col>9</xdr:col>
      <xdr:colOff>9195</xdr:colOff>
      <xdr:row>97</xdr:row>
      <xdr:rowOff>18718</xdr:rowOff>
    </xdr:from>
    <xdr:to>
      <xdr:col>18</xdr:col>
      <xdr:colOff>9524</xdr:colOff>
      <xdr:row>99</xdr:row>
      <xdr:rowOff>15543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8BFD7AA-6081-4014-BBE6-30EB12D7DD8F}"/>
            </a:ext>
          </a:extLst>
        </xdr:cNvPr>
        <xdr:cNvSpPr/>
      </xdr:nvSpPr>
      <xdr:spPr>
        <a:xfrm>
          <a:off x="5464422" y="18017257"/>
          <a:ext cx="5455557" cy="367929"/>
        </a:xfrm>
        <a:prstGeom prst="rect">
          <a:avLst/>
        </a:prstGeom>
        <a:solidFill>
          <a:schemeClr val="bg1"/>
        </a:solidFill>
        <a:ln>
          <a:solidFill>
            <a:srgbClr val="FF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400" b="0">
              <a:solidFill>
                <a:sysClr val="windowText" lastClr="000000"/>
              </a:solidFill>
            </a:rPr>
            <a:t>Balancing Mechanism SORT Checker Tool:</a:t>
          </a:r>
          <a:r>
            <a:rPr lang="en-GB" sz="1400" b="0" baseline="0">
              <a:solidFill>
                <a:sysClr val="windowText" lastClr="000000"/>
              </a:solidFill>
            </a:rPr>
            <a:t> </a:t>
          </a:r>
          <a:r>
            <a:rPr lang="en-GB" sz="1400" b="0">
              <a:solidFill>
                <a:sysClr val="windowText" lastClr="000000"/>
              </a:solidFill>
            </a:rPr>
            <a:t>Version 1 June 2026</a:t>
          </a:r>
        </a:p>
      </xdr:txBody>
    </xdr:sp>
    <xdr:clientData/>
  </xdr:twoCellAnchor>
  <xdr:twoCellAnchor>
    <xdr:from>
      <xdr:col>8</xdr:col>
      <xdr:colOff>593766</xdr:colOff>
      <xdr:row>145</xdr:row>
      <xdr:rowOff>179530</xdr:rowOff>
    </xdr:from>
    <xdr:to>
      <xdr:col>17</xdr:col>
      <xdr:colOff>594096</xdr:colOff>
      <xdr:row>147</xdr:row>
      <xdr:rowOff>170005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C28E01B7-ADB0-447E-B12C-6CE422A0BF94}"/>
            </a:ext>
          </a:extLst>
        </xdr:cNvPr>
        <xdr:cNvSpPr/>
      </xdr:nvSpPr>
      <xdr:spPr>
        <a:xfrm>
          <a:off x="5442857" y="27084562"/>
          <a:ext cx="5455557" cy="361579"/>
        </a:xfrm>
        <a:prstGeom prst="rect">
          <a:avLst/>
        </a:prstGeom>
        <a:solidFill>
          <a:schemeClr val="bg1"/>
        </a:solidFill>
        <a:ln>
          <a:solidFill>
            <a:srgbClr val="FF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400" b="0">
              <a:solidFill>
                <a:sysClr val="windowText" lastClr="000000"/>
              </a:solidFill>
            </a:rPr>
            <a:t>Balancing Mechanism SORT Checker Tool:</a:t>
          </a:r>
          <a:r>
            <a:rPr lang="en-GB" sz="1400" b="0" baseline="0">
              <a:solidFill>
                <a:sysClr val="windowText" lastClr="000000"/>
              </a:solidFill>
            </a:rPr>
            <a:t> </a:t>
          </a:r>
          <a:r>
            <a:rPr lang="en-GB" sz="1400" b="0">
              <a:solidFill>
                <a:sysClr val="windowText" lastClr="000000"/>
              </a:solidFill>
            </a:rPr>
            <a:t>Version 1 June 2026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1289333</xdr:colOff>
      <xdr:row>9</xdr:row>
      <xdr:rowOff>90241</xdr:rowOff>
    </xdr:from>
    <xdr:to>
      <xdr:col>11</xdr:col>
      <xdr:colOff>103944</xdr:colOff>
      <xdr:row>10</xdr:row>
      <xdr:rowOff>66769</xdr:rowOff>
    </xdr:to>
    <xdr:sp macro="" textlink="">
      <xdr:nvSpPr>
        <xdr:cNvPr id="8" name="Isosceles Triangle 7">
          <a:extLst>
            <a:ext uri="{FF2B5EF4-FFF2-40B4-BE49-F238E27FC236}">
              <a16:creationId xmlns:a16="http://schemas.microsoft.com/office/drawing/2014/main" id="{EBA1D148-C56E-4F00-A15B-714A4D844189}"/>
            </a:ext>
          </a:extLst>
        </xdr:cNvPr>
        <xdr:cNvSpPr/>
      </xdr:nvSpPr>
      <xdr:spPr>
        <a:xfrm rot="19956199">
          <a:off x="10712279" y="2192545"/>
          <a:ext cx="195736" cy="173831"/>
        </a:xfrm>
        <a:prstGeom prst="triangl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11</xdr:col>
      <xdr:colOff>857250</xdr:colOff>
      <xdr:row>11</xdr:row>
      <xdr:rowOff>57150</xdr:rowOff>
    </xdr:from>
    <xdr:to>
      <xdr:col>12</xdr:col>
      <xdr:colOff>63501</xdr:colOff>
      <xdr:row>12</xdr:row>
      <xdr:rowOff>0</xdr:rowOff>
    </xdr:to>
    <xdr:sp macro="" textlink="">
      <xdr:nvSpPr>
        <xdr:cNvPr id="11" name="Isosceles Triangle 10">
          <a:extLst>
            <a:ext uri="{FF2B5EF4-FFF2-40B4-BE49-F238E27FC236}">
              <a16:creationId xmlns:a16="http://schemas.microsoft.com/office/drawing/2014/main" id="{913AE0C1-BF0C-42BC-A871-61B74CC5B9BA}"/>
            </a:ext>
          </a:extLst>
        </xdr:cNvPr>
        <xdr:cNvSpPr/>
      </xdr:nvSpPr>
      <xdr:spPr>
        <a:xfrm>
          <a:off x="11661321" y="2554061"/>
          <a:ext cx="111126" cy="140153"/>
        </a:xfrm>
        <a:prstGeom prst="triangl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11</xdr:col>
      <xdr:colOff>782410</xdr:colOff>
      <xdr:row>21</xdr:row>
      <xdr:rowOff>176893</xdr:rowOff>
    </xdr:from>
    <xdr:to>
      <xdr:col>12</xdr:col>
      <xdr:colOff>96611</xdr:colOff>
      <xdr:row>22</xdr:row>
      <xdr:rowOff>160564</xdr:rowOff>
    </xdr:to>
    <xdr:sp macro="" textlink="">
      <xdr:nvSpPr>
        <xdr:cNvPr id="12" name="Isosceles Triangle 11">
          <a:extLst>
            <a:ext uri="{FF2B5EF4-FFF2-40B4-BE49-F238E27FC236}">
              <a16:creationId xmlns:a16="http://schemas.microsoft.com/office/drawing/2014/main" id="{013D7B84-DC9D-43A4-A82B-4D919C514467}"/>
            </a:ext>
          </a:extLst>
        </xdr:cNvPr>
        <xdr:cNvSpPr/>
      </xdr:nvSpPr>
      <xdr:spPr>
        <a:xfrm rot="10800000">
          <a:off x="11586481" y="4606018"/>
          <a:ext cx="219076" cy="180975"/>
        </a:xfrm>
        <a:prstGeom prst="triangl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22</xdr:col>
      <xdr:colOff>1460818</xdr:colOff>
      <xdr:row>23</xdr:row>
      <xdr:rowOff>91201</xdr:rowOff>
    </xdr:from>
    <xdr:to>
      <xdr:col>23</xdr:col>
      <xdr:colOff>114355</xdr:colOff>
      <xdr:row>24</xdr:row>
      <xdr:rowOff>34142</xdr:rowOff>
    </xdr:to>
    <xdr:sp macro="" textlink="">
      <xdr:nvSpPr>
        <xdr:cNvPr id="17" name="Isosceles Triangle 16">
          <a:extLst>
            <a:ext uri="{FF2B5EF4-FFF2-40B4-BE49-F238E27FC236}">
              <a16:creationId xmlns:a16="http://schemas.microsoft.com/office/drawing/2014/main" id="{0CEEB76F-28B8-404A-A33E-CC0B3ED07EA7}"/>
            </a:ext>
          </a:extLst>
        </xdr:cNvPr>
        <xdr:cNvSpPr/>
      </xdr:nvSpPr>
      <xdr:spPr>
        <a:xfrm rot="19956199">
          <a:off x="19359535" y="4919962"/>
          <a:ext cx="136124" cy="133441"/>
        </a:xfrm>
        <a:prstGeom prst="triangl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5</xdr:col>
      <xdr:colOff>1436150</xdr:colOff>
      <xdr:row>9</xdr:row>
      <xdr:rowOff>114659</xdr:rowOff>
    </xdr:from>
    <xdr:to>
      <xdr:col>6</xdr:col>
      <xdr:colOff>119313</xdr:colOff>
      <xdr:row>10</xdr:row>
      <xdr:rowOff>61383</xdr:rowOff>
    </xdr:to>
    <xdr:sp macro="" textlink="">
      <xdr:nvSpPr>
        <xdr:cNvPr id="24" name="Isosceles Triangle 23">
          <a:extLst>
            <a:ext uri="{FF2B5EF4-FFF2-40B4-BE49-F238E27FC236}">
              <a16:creationId xmlns:a16="http://schemas.microsoft.com/office/drawing/2014/main" id="{52FB0B78-05BC-417A-9C3C-7F777B8DE13E}"/>
            </a:ext>
          </a:extLst>
        </xdr:cNvPr>
        <xdr:cNvSpPr/>
      </xdr:nvSpPr>
      <xdr:spPr>
        <a:xfrm rot="19956199">
          <a:off x="6471976" y="2218442"/>
          <a:ext cx="149185" cy="145506"/>
        </a:xfrm>
        <a:prstGeom prst="triangl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4</xdr:col>
      <xdr:colOff>1150235</xdr:colOff>
      <xdr:row>9</xdr:row>
      <xdr:rowOff>117826</xdr:rowOff>
    </xdr:from>
    <xdr:to>
      <xdr:col>5</xdr:col>
      <xdr:colOff>96641</xdr:colOff>
      <xdr:row>10</xdr:row>
      <xdr:rowOff>38823</xdr:rowOff>
    </xdr:to>
    <xdr:sp macro="" textlink="">
      <xdr:nvSpPr>
        <xdr:cNvPr id="25" name="Isosceles Triangle 24">
          <a:extLst>
            <a:ext uri="{FF2B5EF4-FFF2-40B4-BE49-F238E27FC236}">
              <a16:creationId xmlns:a16="http://schemas.microsoft.com/office/drawing/2014/main" id="{B5D14720-2017-49BE-ADB3-36461486173D}"/>
            </a:ext>
          </a:extLst>
        </xdr:cNvPr>
        <xdr:cNvSpPr/>
      </xdr:nvSpPr>
      <xdr:spPr>
        <a:xfrm rot="20112418">
          <a:off x="5018213" y="2221609"/>
          <a:ext cx="114254" cy="119779"/>
        </a:xfrm>
        <a:prstGeom prst="triangl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3</xdr:col>
      <xdr:colOff>1245879</xdr:colOff>
      <xdr:row>9</xdr:row>
      <xdr:rowOff>93748</xdr:rowOff>
    </xdr:from>
    <xdr:to>
      <xdr:col>4</xdr:col>
      <xdr:colOff>134095</xdr:colOff>
      <xdr:row>10</xdr:row>
      <xdr:rowOff>55762</xdr:rowOff>
    </xdr:to>
    <xdr:sp macro="" textlink="">
      <xdr:nvSpPr>
        <xdr:cNvPr id="26" name="Isosceles Triangle 25">
          <a:extLst>
            <a:ext uri="{FF2B5EF4-FFF2-40B4-BE49-F238E27FC236}">
              <a16:creationId xmlns:a16="http://schemas.microsoft.com/office/drawing/2014/main" id="{D4B03CA9-81D9-4534-AF42-3DC8AD82DD81}"/>
            </a:ext>
          </a:extLst>
        </xdr:cNvPr>
        <xdr:cNvSpPr/>
      </xdr:nvSpPr>
      <xdr:spPr>
        <a:xfrm rot="19894845">
          <a:off x="3824433" y="2196052"/>
          <a:ext cx="180894" cy="159317"/>
        </a:xfrm>
        <a:prstGeom prst="triangl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14</xdr:col>
      <xdr:colOff>147599</xdr:colOff>
      <xdr:row>16</xdr:row>
      <xdr:rowOff>110439</xdr:rowOff>
    </xdr:from>
    <xdr:to>
      <xdr:col>15</xdr:col>
      <xdr:colOff>90489</xdr:colOff>
      <xdr:row>17</xdr:row>
      <xdr:rowOff>42492</xdr:rowOff>
    </xdr:to>
    <xdr:sp macro="" textlink="">
      <xdr:nvSpPr>
        <xdr:cNvPr id="27" name="Isosceles Triangle 26">
          <a:extLst>
            <a:ext uri="{FF2B5EF4-FFF2-40B4-BE49-F238E27FC236}">
              <a16:creationId xmlns:a16="http://schemas.microsoft.com/office/drawing/2014/main" id="{DD4414E6-3016-4710-A6FE-A913B1C951B0}"/>
            </a:ext>
          </a:extLst>
        </xdr:cNvPr>
        <xdr:cNvSpPr/>
      </xdr:nvSpPr>
      <xdr:spPr>
        <a:xfrm rot="19956199">
          <a:off x="12638956" y="3566653"/>
          <a:ext cx="112979" cy="129357"/>
        </a:xfrm>
        <a:prstGeom prst="triangl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5</xdr:col>
      <xdr:colOff>1466336</xdr:colOff>
      <xdr:row>16</xdr:row>
      <xdr:rowOff>114288</xdr:rowOff>
    </xdr:from>
    <xdr:to>
      <xdr:col>6</xdr:col>
      <xdr:colOff>130274</xdr:colOff>
      <xdr:row>17</xdr:row>
      <xdr:rowOff>39240</xdr:rowOff>
    </xdr:to>
    <xdr:sp macro="" textlink="">
      <xdr:nvSpPr>
        <xdr:cNvPr id="28" name="Isosceles Triangle 27">
          <a:extLst>
            <a:ext uri="{FF2B5EF4-FFF2-40B4-BE49-F238E27FC236}">
              <a16:creationId xmlns:a16="http://schemas.microsoft.com/office/drawing/2014/main" id="{935AC984-6D4E-48EB-83FE-5EC264A07086}"/>
            </a:ext>
          </a:extLst>
        </xdr:cNvPr>
        <xdr:cNvSpPr/>
      </xdr:nvSpPr>
      <xdr:spPr>
        <a:xfrm rot="19949165">
          <a:off x="6508983" y="3588112"/>
          <a:ext cx="131909" cy="126657"/>
        </a:xfrm>
        <a:prstGeom prst="triangl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139237</xdr:colOff>
      <xdr:row>23</xdr:row>
      <xdr:rowOff>124451</xdr:rowOff>
    </xdr:from>
    <xdr:to>
      <xdr:col>8</xdr:col>
      <xdr:colOff>104818</xdr:colOff>
      <xdr:row>24</xdr:row>
      <xdr:rowOff>64556</xdr:rowOff>
    </xdr:to>
    <xdr:sp macro="" textlink="">
      <xdr:nvSpPr>
        <xdr:cNvPr id="29" name="Isosceles Triangle 28">
          <a:extLst>
            <a:ext uri="{FF2B5EF4-FFF2-40B4-BE49-F238E27FC236}">
              <a16:creationId xmlns:a16="http://schemas.microsoft.com/office/drawing/2014/main" id="{BA5A6804-5F78-42C6-909B-72C9E27E7FC0}"/>
            </a:ext>
          </a:extLst>
        </xdr:cNvPr>
        <xdr:cNvSpPr/>
      </xdr:nvSpPr>
      <xdr:spPr>
        <a:xfrm rot="19956199">
          <a:off x="6820344" y="4941380"/>
          <a:ext cx="135670" cy="130605"/>
        </a:xfrm>
        <a:prstGeom prst="triangl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21</xdr:col>
      <xdr:colOff>26429</xdr:colOff>
      <xdr:row>30</xdr:row>
      <xdr:rowOff>126472</xdr:rowOff>
    </xdr:from>
    <xdr:to>
      <xdr:col>21</xdr:col>
      <xdr:colOff>160600</xdr:colOff>
      <xdr:row>31</xdr:row>
      <xdr:rowOff>68114</xdr:rowOff>
    </xdr:to>
    <xdr:sp macro="" textlink="">
      <xdr:nvSpPr>
        <xdr:cNvPr id="36" name="Isosceles Triangle 35">
          <a:extLst>
            <a:ext uri="{FF2B5EF4-FFF2-40B4-BE49-F238E27FC236}">
              <a16:creationId xmlns:a16="http://schemas.microsoft.com/office/drawing/2014/main" id="{C8602938-2638-43BE-9C35-C445F3FC8DC7}"/>
            </a:ext>
          </a:extLst>
        </xdr:cNvPr>
        <xdr:cNvSpPr/>
      </xdr:nvSpPr>
      <xdr:spPr>
        <a:xfrm rot="19956199">
          <a:off x="17751212" y="6255602"/>
          <a:ext cx="134171" cy="140425"/>
        </a:xfrm>
        <a:prstGeom prst="triangl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22</xdr:col>
      <xdr:colOff>1446468</xdr:colOff>
      <xdr:row>30</xdr:row>
      <xdr:rowOff>120067</xdr:rowOff>
    </xdr:from>
    <xdr:to>
      <xdr:col>23</xdr:col>
      <xdr:colOff>118404</xdr:colOff>
      <xdr:row>31</xdr:row>
      <xdr:rowOff>52557</xdr:rowOff>
    </xdr:to>
    <xdr:sp macro="" textlink="">
      <xdr:nvSpPr>
        <xdr:cNvPr id="37" name="Isosceles Triangle 36">
          <a:extLst>
            <a:ext uri="{FF2B5EF4-FFF2-40B4-BE49-F238E27FC236}">
              <a16:creationId xmlns:a16="http://schemas.microsoft.com/office/drawing/2014/main" id="{E0C0C8C1-3A59-49A3-AE9E-0EAE58933CFD}"/>
            </a:ext>
          </a:extLst>
        </xdr:cNvPr>
        <xdr:cNvSpPr/>
      </xdr:nvSpPr>
      <xdr:spPr>
        <a:xfrm rot="19755706">
          <a:off x="19345185" y="6249197"/>
          <a:ext cx="154523" cy="131273"/>
        </a:xfrm>
        <a:prstGeom prst="triangl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24</xdr:col>
      <xdr:colOff>155503</xdr:colOff>
      <xdr:row>30</xdr:row>
      <xdr:rowOff>121456</xdr:rowOff>
    </xdr:from>
    <xdr:to>
      <xdr:col>25</xdr:col>
      <xdr:colOff>123359</xdr:colOff>
      <xdr:row>31</xdr:row>
      <xdr:rowOff>36192</xdr:rowOff>
    </xdr:to>
    <xdr:sp macro="" textlink="">
      <xdr:nvSpPr>
        <xdr:cNvPr id="38" name="Isosceles Triangle 37">
          <a:extLst>
            <a:ext uri="{FF2B5EF4-FFF2-40B4-BE49-F238E27FC236}">
              <a16:creationId xmlns:a16="http://schemas.microsoft.com/office/drawing/2014/main" id="{36FF9F90-2A7D-4365-B1A4-9E74175920A5}"/>
            </a:ext>
          </a:extLst>
        </xdr:cNvPr>
        <xdr:cNvSpPr/>
      </xdr:nvSpPr>
      <xdr:spPr>
        <a:xfrm rot="19618317">
          <a:off x="19727307" y="6250586"/>
          <a:ext cx="158356" cy="113519"/>
        </a:xfrm>
        <a:prstGeom prst="triangl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26</xdr:col>
      <xdr:colOff>799012</xdr:colOff>
      <xdr:row>30</xdr:row>
      <xdr:rowOff>98154</xdr:rowOff>
    </xdr:from>
    <xdr:to>
      <xdr:col>27</xdr:col>
      <xdr:colOff>117130</xdr:colOff>
      <xdr:row>31</xdr:row>
      <xdr:rowOff>43888</xdr:rowOff>
    </xdr:to>
    <xdr:sp macro="" textlink="">
      <xdr:nvSpPr>
        <xdr:cNvPr id="39" name="Isosceles Triangle 38">
          <a:extLst>
            <a:ext uri="{FF2B5EF4-FFF2-40B4-BE49-F238E27FC236}">
              <a16:creationId xmlns:a16="http://schemas.microsoft.com/office/drawing/2014/main" id="{B04AC8F3-1D5E-46EB-A8ED-E1E6D21D94FD}"/>
            </a:ext>
          </a:extLst>
        </xdr:cNvPr>
        <xdr:cNvSpPr/>
      </xdr:nvSpPr>
      <xdr:spPr>
        <a:xfrm rot="19730626">
          <a:off x="22039762" y="6232254"/>
          <a:ext cx="165843" cy="145759"/>
        </a:xfrm>
        <a:prstGeom prst="triangl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25</xdr:col>
      <xdr:colOff>1459712</xdr:colOff>
      <xdr:row>30</xdr:row>
      <xdr:rowOff>111517</xdr:rowOff>
    </xdr:from>
    <xdr:to>
      <xdr:col>26</xdr:col>
      <xdr:colOff>132375</xdr:colOff>
      <xdr:row>31</xdr:row>
      <xdr:rowOff>46317</xdr:rowOff>
    </xdr:to>
    <xdr:sp macro="" textlink="">
      <xdr:nvSpPr>
        <xdr:cNvPr id="40" name="Isosceles Triangle 39">
          <a:extLst>
            <a:ext uri="{FF2B5EF4-FFF2-40B4-BE49-F238E27FC236}">
              <a16:creationId xmlns:a16="http://schemas.microsoft.com/office/drawing/2014/main" id="{4C3C476A-EA0B-49AD-9B62-B1CBDDB0BB59}"/>
            </a:ext>
          </a:extLst>
        </xdr:cNvPr>
        <xdr:cNvSpPr/>
      </xdr:nvSpPr>
      <xdr:spPr>
        <a:xfrm rot="19832949">
          <a:off x="21222016" y="6240647"/>
          <a:ext cx="155250" cy="133583"/>
        </a:xfrm>
        <a:prstGeom prst="triangl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1190625</xdr:colOff>
      <xdr:row>10</xdr:row>
      <xdr:rowOff>114300</xdr:rowOff>
    </xdr:from>
    <xdr:to>
      <xdr:col>11</xdr:col>
      <xdr:colOff>101600</xdr:colOff>
      <xdr:row>11</xdr:row>
      <xdr:rowOff>57150</xdr:rowOff>
    </xdr:to>
    <xdr:sp macro="" textlink="">
      <xdr:nvSpPr>
        <xdr:cNvPr id="2" name="Isosceles Triangle 1">
          <a:extLst>
            <a:ext uri="{FF2B5EF4-FFF2-40B4-BE49-F238E27FC236}">
              <a16:creationId xmlns:a16="http://schemas.microsoft.com/office/drawing/2014/main" id="{6B5D735C-D72F-4E8C-BFC4-6359BF207AD0}"/>
            </a:ext>
          </a:extLst>
        </xdr:cNvPr>
        <xdr:cNvSpPr/>
      </xdr:nvSpPr>
      <xdr:spPr>
        <a:xfrm rot="19956199">
          <a:off x="10360025" y="2162175"/>
          <a:ext cx="146050" cy="133350"/>
        </a:xfrm>
        <a:prstGeom prst="triangl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11</xdr:col>
      <xdr:colOff>558801</xdr:colOff>
      <xdr:row>12</xdr:row>
      <xdr:rowOff>57150</xdr:rowOff>
    </xdr:from>
    <xdr:to>
      <xdr:col>12</xdr:col>
      <xdr:colOff>63501</xdr:colOff>
      <xdr:row>13</xdr:row>
      <xdr:rowOff>0</xdr:rowOff>
    </xdr:to>
    <xdr:sp macro="" textlink="">
      <xdr:nvSpPr>
        <xdr:cNvPr id="3" name="Isosceles Triangle 2">
          <a:extLst>
            <a:ext uri="{FF2B5EF4-FFF2-40B4-BE49-F238E27FC236}">
              <a16:creationId xmlns:a16="http://schemas.microsoft.com/office/drawing/2014/main" id="{17F79F21-2B74-4D17-99BA-0DDC85A53274}"/>
            </a:ext>
          </a:extLst>
        </xdr:cNvPr>
        <xdr:cNvSpPr/>
      </xdr:nvSpPr>
      <xdr:spPr>
        <a:xfrm>
          <a:off x="10963276" y="2486025"/>
          <a:ext cx="142875" cy="133350"/>
        </a:xfrm>
        <a:prstGeom prst="triangl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11</xdr:col>
      <xdr:colOff>558801</xdr:colOff>
      <xdr:row>12</xdr:row>
      <xdr:rowOff>57150</xdr:rowOff>
    </xdr:from>
    <xdr:to>
      <xdr:col>12</xdr:col>
      <xdr:colOff>63501</xdr:colOff>
      <xdr:row>13</xdr:row>
      <xdr:rowOff>0</xdr:rowOff>
    </xdr:to>
    <xdr:sp macro="" textlink="">
      <xdr:nvSpPr>
        <xdr:cNvPr id="4" name="Isosceles Triangle 3">
          <a:extLst>
            <a:ext uri="{FF2B5EF4-FFF2-40B4-BE49-F238E27FC236}">
              <a16:creationId xmlns:a16="http://schemas.microsoft.com/office/drawing/2014/main" id="{94831BEC-13B6-43E0-9266-59701808424A}"/>
            </a:ext>
          </a:extLst>
        </xdr:cNvPr>
        <xdr:cNvSpPr/>
      </xdr:nvSpPr>
      <xdr:spPr>
        <a:xfrm>
          <a:off x="10963276" y="2486025"/>
          <a:ext cx="142875" cy="133350"/>
        </a:xfrm>
        <a:prstGeom prst="triangl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11</xdr:col>
      <xdr:colOff>582707</xdr:colOff>
      <xdr:row>23</xdr:row>
      <xdr:rowOff>0</xdr:rowOff>
    </xdr:from>
    <xdr:to>
      <xdr:col>12</xdr:col>
      <xdr:colOff>87407</xdr:colOff>
      <xdr:row>23</xdr:row>
      <xdr:rowOff>133350</xdr:rowOff>
    </xdr:to>
    <xdr:sp macro="" textlink="">
      <xdr:nvSpPr>
        <xdr:cNvPr id="5" name="Isosceles Triangle 4">
          <a:extLst>
            <a:ext uri="{FF2B5EF4-FFF2-40B4-BE49-F238E27FC236}">
              <a16:creationId xmlns:a16="http://schemas.microsoft.com/office/drawing/2014/main" id="{DB6F0602-E55C-4AEF-BA27-757C3C6517CD}"/>
            </a:ext>
          </a:extLst>
        </xdr:cNvPr>
        <xdr:cNvSpPr/>
      </xdr:nvSpPr>
      <xdr:spPr>
        <a:xfrm rot="10800000">
          <a:off x="10959354" y="4661647"/>
          <a:ext cx="109818" cy="133350"/>
        </a:xfrm>
        <a:prstGeom prst="triangl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23</xdr:col>
      <xdr:colOff>22318</xdr:colOff>
      <xdr:row>24</xdr:row>
      <xdr:rowOff>129580</xdr:rowOff>
    </xdr:from>
    <xdr:to>
      <xdr:col>23</xdr:col>
      <xdr:colOff>166463</xdr:colOff>
      <xdr:row>25</xdr:row>
      <xdr:rowOff>62152</xdr:rowOff>
    </xdr:to>
    <xdr:sp macro="" textlink="">
      <xdr:nvSpPr>
        <xdr:cNvPr id="6" name="Isosceles Triangle 5">
          <a:extLst>
            <a:ext uri="{FF2B5EF4-FFF2-40B4-BE49-F238E27FC236}">
              <a16:creationId xmlns:a16="http://schemas.microsoft.com/office/drawing/2014/main" id="{C88FA590-F88A-4366-9A70-BFF6FCB6ED6A}"/>
            </a:ext>
          </a:extLst>
        </xdr:cNvPr>
        <xdr:cNvSpPr/>
      </xdr:nvSpPr>
      <xdr:spPr>
        <a:xfrm rot="19693744">
          <a:off x="18433583" y="4981727"/>
          <a:ext cx="144145" cy="123072"/>
        </a:xfrm>
        <a:prstGeom prst="triangl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5</xdr:col>
      <xdr:colOff>1380877</xdr:colOff>
      <xdr:row>10</xdr:row>
      <xdr:rowOff>140997</xdr:rowOff>
    </xdr:from>
    <xdr:to>
      <xdr:col>6</xdr:col>
      <xdr:colOff>144476</xdr:colOff>
      <xdr:row>11</xdr:row>
      <xdr:rowOff>52181</xdr:rowOff>
    </xdr:to>
    <xdr:sp macro="" textlink="">
      <xdr:nvSpPr>
        <xdr:cNvPr id="7" name="Isosceles Triangle 6">
          <a:extLst>
            <a:ext uri="{FF2B5EF4-FFF2-40B4-BE49-F238E27FC236}">
              <a16:creationId xmlns:a16="http://schemas.microsoft.com/office/drawing/2014/main" id="{04EA45C1-CFC1-4D21-95BD-9C617771D45A}"/>
            </a:ext>
          </a:extLst>
        </xdr:cNvPr>
        <xdr:cNvSpPr/>
      </xdr:nvSpPr>
      <xdr:spPr>
        <a:xfrm rot="19715707">
          <a:off x="6423524" y="2247703"/>
          <a:ext cx="175540" cy="112890"/>
        </a:xfrm>
        <a:prstGeom prst="triangl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4</xdr:col>
      <xdr:colOff>1047336</xdr:colOff>
      <xdr:row>10</xdr:row>
      <xdr:rowOff>97072</xdr:rowOff>
    </xdr:from>
    <xdr:to>
      <xdr:col>5</xdr:col>
      <xdr:colOff>62700</xdr:colOff>
      <xdr:row>11</xdr:row>
      <xdr:rowOff>48147</xdr:rowOff>
    </xdr:to>
    <xdr:sp macro="" textlink="">
      <xdr:nvSpPr>
        <xdr:cNvPr id="8" name="Isosceles Triangle 7">
          <a:extLst>
            <a:ext uri="{FF2B5EF4-FFF2-40B4-BE49-F238E27FC236}">
              <a16:creationId xmlns:a16="http://schemas.microsoft.com/office/drawing/2014/main" id="{FC4A4787-C4E4-4DFF-96FD-1B64726FB659}"/>
            </a:ext>
          </a:extLst>
        </xdr:cNvPr>
        <xdr:cNvSpPr/>
      </xdr:nvSpPr>
      <xdr:spPr>
        <a:xfrm rot="19855652">
          <a:off x="4913365" y="2203778"/>
          <a:ext cx="191982" cy="152781"/>
        </a:xfrm>
        <a:prstGeom prst="triangl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4</xdr:col>
      <xdr:colOff>35153</xdr:colOff>
      <xdr:row>10</xdr:row>
      <xdr:rowOff>107500</xdr:rowOff>
    </xdr:from>
    <xdr:to>
      <xdr:col>4</xdr:col>
      <xdr:colOff>162166</xdr:colOff>
      <xdr:row>11</xdr:row>
      <xdr:rowOff>101867</xdr:rowOff>
    </xdr:to>
    <xdr:sp macro="" textlink="">
      <xdr:nvSpPr>
        <xdr:cNvPr id="9" name="Isosceles Triangle 8">
          <a:extLst>
            <a:ext uri="{FF2B5EF4-FFF2-40B4-BE49-F238E27FC236}">
              <a16:creationId xmlns:a16="http://schemas.microsoft.com/office/drawing/2014/main" id="{9EA43626-E3AA-4D7D-9111-1E365F628156}"/>
            </a:ext>
          </a:extLst>
        </xdr:cNvPr>
        <xdr:cNvSpPr/>
      </xdr:nvSpPr>
      <xdr:spPr>
        <a:xfrm rot="5400000">
          <a:off x="3866652" y="2248736"/>
          <a:ext cx="196073" cy="127013"/>
        </a:xfrm>
        <a:prstGeom prst="triangl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14</xdr:col>
      <xdr:colOff>154413</xdr:colOff>
      <xdr:row>17</xdr:row>
      <xdr:rowOff>120887</xdr:rowOff>
    </xdr:from>
    <xdr:to>
      <xdr:col>15</xdr:col>
      <xdr:colOff>121195</xdr:colOff>
      <xdr:row>18</xdr:row>
      <xdr:rowOff>43158</xdr:rowOff>
    </xdr:to>
    <xdr:sp macro="" textlink="">
      <xdr:nvSpPr>
        <xdr:cNvPr id="10" name="Isosceles Triangle 9">
          <a:extLst>
            <a:ext uri="{FF2B5EF4-FFF2-40B4-BE49-F238E27FC236}">
              <a16:creationId xmlns:a16="http://schemas.microsoft.com/office/drawing/2014/main" id="{6575D128-4A3F-417E-B737-2A825F3DA9DE}"/>
            </a:ext>
          </a:extLst>
        </xdr:cNvPr>
        <xdr:cNvSpPr/>
      </xdr:nvSpPr>
      <xdr:spPr>
        <a:xfrm rot="19956199">
          <a:off x="12122295" y="3594711"/>
          <a:ext cx="134871" cy="123976"/>
        </a:xfrm>
        <a:prstGeom prst="triangl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6</xdr:col>
      <xdr:colOff>2332</xdr:colOff>
      <xdr:row>17</xdr:row>
      <xdr:rowOff>128411</xdr:rowOff>
    </xdr:from>
    <xdr:to>
      <xdr:col>6</xdr:col>
      <xdr:colOff>140543</xdr:colOff>
      <xdr:row>18</xdr:row>
      <xdr:rowOff>41047</xdr:rowOff>
    </xdr:to>
    <xdr:sp macro="" textlink="">
      <xdr:nvSpPr>
        <xdr:cNvPr id="11" name="Isosceles Triangle 10">
          <a:extLst>
            <a:ext uri="{FF2B5EF4-FFF2-40B4-BE49-F238E27FC236}">
              <a16:creationId xmlns:a16="http://schemas.microsoft.com/office/drawing/2014/main" id="{6C6BB5EB-38F6-4A31-A6DD-C3457FB4336B}"/>
            </a:ext>
          </a:extLst>
        </xdr:cNvPr>
        <xdr:cNvSpPr/>
      </xdr:nvSpPr>
      <xdr:spPr>
        <a:xfrm rot="19724750">
          <a:off x="6456920" y="3602235"/>
          <a:ext cx="138211" cy="114341"/>
        </a:xfrm>
        <a:prstGeom prst="triangl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146384</xdr:colOff>
      <xdr:row>24</xdr:row>
      <xdr:rowOff>122709</xdr:rowOff>
    </xdr:from>
    <xdr:to>
      <xdr:col>8</xdr:col>
      <xdr:colOff>100185</xdr:colOff>
      <xdr:row>25</xdr:row>
      <xdr:rowOff>45548</xdr:rowOff>
    </xdr:to>
    <xdr:sp macro="" textlink="">
      <xdr:nvSpPr>
        <xdr:cNvPr id="12" name="Isosceles Triangle 11">
          <a:extLst>
            <a:ext uri="{FF2B5EF4-FFF2-40B4-BE49-F238E27FC236}">
              <a16:creationId xmlns:a16="http://schemas.microsoft.com/office/drawing/2014/main" id="{A473AE66-1F08-4DFD-B6E9-559F90D078BD}"/>
            </a:ext>
          </a:extLst>
        </xdr:cNvPr>
        <xdr:cNvSpPr/>
      </xdr:nvSpPr>
      <xdr:spPr>
        <a:xfrm rot="19956199">
          <a:off x="6769060" y="4974856"/>
          <a:ext cx="121890" cy="113339"/>
        </a:xfrm>
        <a:prstGeom prst="triangl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22</xdr:col>
      <xdr:colOff>1206500</xdr:colOff>
      <xdr:row>31</xdr:row>
      <xdr:rowOff>104775</xdr:rowOff>
    </xdr:from>
    <xdr:to>
      <xdr:col>23</xdr:col>
      <xdr:colOff>101600</xdr:colOff>
      <xdr:row>32</xdr:row>
      <xdr:rowOff>44450</xdr:rowOff>
    </xdr:to>
    <xdr:sp macro="" textlink="">
      <xdr:nvSpPr>
        <xdr:cNvPr id="13" name="Isosceles Triangle 12">
          <a:extLst>
            <a:ext uri="{FF2B5EF4-FFF2-40B4-BE49-F238E27FC236}">
              <a16:creationId xmlns:a16="http://schemas.microsoft.com/office/drawing/2014/main" id="{127EDF70-737A-4E6A-8EF9-9C2D385C7E20}"/>
            </a:ext>
          </a:extLst>
        </xdr:cNvPr>
        <xdr:cNvSpPr/>
      </xdr:nvSpPr>
      <xdr:spPr>
        <a:xfrm rot="19956199">
          <a:off x="18421350" y="6054725"/>
          <a:ext cx="123825" cy="136525"/>
        </a:xfrm>
        <a:prstGeom prst="triangl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21</xdr:col>
      <xdr:colOff>44426</xdr:colOff>
      <xdr:row>31</xdr:row>
      <xdr:rowOff>152384</xdr:rowOff>
    </xdr:from>
    <xdr:to>
      <xdr:col>22</xdr:col>
      <xdr:colOff>3259</xdr:colOff>
      <xdr:row>32</xdr:row>
      <xdr:rowOff>63062</xdr:rowOff>
    </xdr:to>
    <xdr:sp macro="" textlink="">
      <xdr:nvSpPr>
        <xdr:cNvPr id="14" name="Isosceles Triangle 13">
          <a:extLst>
            <a:ext uri="{FF2B5EF4-FFF2-40B4-BE49-F238E27FC236}">
              <a16:creationId xmlns:a16="http://schemas.microsoft.com/office/drawing/2014/main" id="{AB56357B-C395-4FA1-BBFD-C7593E317C38}"/>
            </a:ext>
          </a:extLst>
        </xdr:cNvPr>
        <xdr:cNvSpPr/>
      </xdr:nvSpPr>
      <xdr:spPr>
        <a:xfrm rot="19790165">
          <a:off x="17110985" y="6293208"/>
          <a:ext cx="126921" cy="112383"/>
        </a:xfrm>
        <a:prstGeom prst="triangl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22</xdr:col>
      <xdr:colOff>1151665</xdr:colOff>
      <xdr:row>31</xdr:row>
      <xdr:rowOff>131797</xdr:rowOff>
    </xdr:from>
    <xdr:to>
      <xdr:col>23</xdr:col>
      <xdr:colOff>92188</xdr:colOff>
      <xdr:row>32</xdr:row>
      <xdr:rowOff>58703</xdr:rowOff>
    </xdr:to>
    <xdr:sp macro="" textlink="">
      <xdr:nvSpPr>
        <xdr:cNvPr id="15" name="Isosceles Triangle 14">
          <a:extLst>
            <a:ext uri="{FF2B5EF4-FFF2-40B4-BE49-F238E27FC236}">
              <a16:creationId xmlns:a16="http://schemas.microsoft.com/office/drawing/2014/main" id="{554D2552-DB4D-4ED5-BFCB-9B2C6ADBC971}"/>
            </a:ext>
          </a:extLst>
        </xdr:cNvPr>
        <xdr:cNvSpPr/>
      </xdr:nvSpPr>
      <xdr:spPr>
        <a:xfrm rot="19956199">
          <a:off x="18386312" y="6272621"/>
          <a:ext cx="117141" cy="128611"/>
        </a:xfrm>
        <a:prstGeom prst="triangl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24</xdr:col>
      <xdr:colOff>143666</xdr:colOff>
      <xdr:row>31</xdr:row>
      <xdr:rowOff>118507</xdr:rowOff>
    </xdr:from>
    <xdr:to>
      <xdr:col>25</xdr:col>
      <xdr:colOff>113263</xdr:colOff>
      <xdr:row>32</xdr:row>
      <xdr:rowOff>51930</xdr:rowOff>
    </xdr:to>
    <xdr:sp macro="" textlink="">
      <xdr:nvSpPr>
        <xdr:cNvPr id="16" name="Isosceles Triangle 15">
          <a:extLst>
            <a:ext uri="{FF2B5EF4-FFF2-40B4-BE49-F238E27FC236}">
              <a16:creationId xmlns:a16="http://schemas.microsoft.com/office/drawing/2014/main" id="{2381CEB0-9449-41AF-B907-B802E379E38E}"/>
            </a:ext>
          </a:extLst>
        </xdr:cNvPr>
        <xdr:cNvSpPr/>
      </xdr:nvSpPr>
      <xdr:spPr>
        <a:xfrm rot="20080777">
          <a:off x="18745431" y="6259331"/>
          <a:ext cx="160097" cy="135128"/>
        </a:xfrm>
        <a:prstGeom prst="triangl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26</xdr:col>
      <xdr:colOff>629318</xdr:colOff>
      <xdr:row>31</xdr:row>
      <xdr:rowOff>91000</xdr:rowOff>
    </xdr:from>
    <xdr:to>
      <xdr:col>27</xdr:col>
      <xdr:colOff>7247</xdr:colOff>
      <xdr:row>32</xdr:row>
      <xdr:rowOff>78380</xdr:rowOff>
    </xdr:to>
    <xdr:sp macro="" textlink="">
      <xdr:nvSpPr>
        <xdr:cNvPr id="17" name="Isosceles Triangle 16">
          <a:extLst>
            <a:ext uri="{FF2B5EF4-FFF2-40B4-BE49-F238E27FC236}">
              <a16:creationId xmlns:a16="http://schemas.microsoft.com/office/drawing/2014/main" id="{6FB41C96-9D8B-43C7-977F-E421CF7490C9}"/>
            </a:ext>
          </a:extLst>
        </xdr:cNvPr>
        <xdr:cNvSpPr/>
      </xdr:nvSpPr>
      <xdr:spPr>
        <a:xfrm rot="19601458">
          <a:off x="21135282" y="6268643"/>
          <a:ext cx="221572" cy="191487"/>
        </a:xfrm>
        <a:prstGeom prst="triangl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25</xdr:col>
      <xdr:colOff>1457001</xdr:colOff>
      <xdr:row>31</xdr:row>
      <xdr:rowOff>108427</xdr:rowOff>
    </xdr:from>
    <xdr:to>
      <xdr:col>26</xdr:col>
      <xdr:colOff>134233</xdr:colOff>
      <xdr:row>32</xdr:row>
      <xdr:rowOff>59659</xdr:rowOff>
    </xdr:to>
    <xdr:sp macro="" textlink="">
      <xdr:nvSpPr>
        <xdr:cNvPr id="18" name="Isosceles Triangle 17">
          <a:extLst>
            <a:ext uri="{FF2B5EF4-FFF2-40B4-BE49-F238E27FC236}">
              <a16:creationId xmlns:a16="http://schemas.microsoft.com/office/drawing/2014/main" id="{6FDE0940-023E-4062-BA20-36470E489FCB}"/>
            </a:ext>
          </a:extLst>
        </xdr:cNvPr>
        <xdr:cNvSpPr/>
      </xdr:nvSpPr>
      <xdr:spPr>
        <a:xfrm rot="19956199">
          <a:off x="20249266" y="6249251"/>
          <a:ext cx="167614" cy="152937"/>
        </a:xfrm>
        <a:prstGeom prst="triangl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1460818</xdr:colOff>
      <xdr:row>9</xdr:row>
      <xdr:rowOff>91201</xdr:rowOff>
    </xdr:from>
    <xdr:to>
      <xdr:col>23</xdr:col>
      <xdr:colOff>114355</xdr:colOff>
      <xdr:row>10</xdr:row>
      <xdr:rowOff>34142</xdr:rowOff>
    </xdr:to>
    <xdr:sp macro="" textlink="">
      <xdr:nvSpPr>
        <xdr:cNvPr id="5" name="Isosceles Triangle 4">
          <a:extLst>
            <a:ext uri="{FF2B5EF4-FFF2-40B4-BE49-F238E27FC236}">
              <a16:creationId xmlns:a16="http://schemas.microsoft.com/office/drawing/2014/main" id="{857E4B00-0CCF-4FE8-B9F4-42E139BA6F9D}"/>
            </a:ext>
          </a:extLst>
        </xdr:cNvPr>
        <xdr:cNvSpPr/>
      </xdr:nvSpPr>
      <xdr:spPr>
        <a:xfrm rot="19956199">
          <a:off x="20631468" y="4755276"/>
          <a:ext cx="209287" cy="133441"/>
        </a:xfrm>
        <a:prstGeom prst="triangl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21</xdr:col>
      <xdr:colOff>26429</xdr:colOff>
      <xdr:row>16</xdr:row>
      <xdr:rowOff>126472</xdr:rowOff>
    </xdr:from>
    <xdr:to>
      <xdr:col>21</xdr:col>
      <xdr:colOff>160600</xdr:colOff>
      <xdr:row>17</xdr:row>
      <xdr:rowOff>68114</xdr:rowOff>
    </xdr:to>
    <xdr:sp macro="" textlink="">
      <xdr:nvSpPr>
        <xdr:cNvPr id="12" name="Isosceles Triangle 11">
          <a:extLst>
            <a:ext uri="{FF2B5EF4-FFF2-40B4-BE49-F238E27FC236}">
              <a16:creationId xmlns:a16="http://schemas.microsoft.com/office/drawing/2014/main" id="{19A8CA09-1002-4CED-B602-BB9CD52208E8}"/>
            </a:ext>
          </a:extLst>
        </xdr:cNvPr>
        <xdr:cNvSpPr/>
      </xdr:nvSpPr>
      <xdr:spPr>
        <a:xfrm rot="19956199">
          <a:off x="19022454" y="6076422"/>
          <a:ext cx="134171" cy="132142"/>
        </a:xfrm>
        <a:prstGeom prst="triangl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22</xdr:col>
      <xdr:colOff>1446468</xdr:colOff>
      <xdr:row>16</xdr:row>
      <xdr:rowOff>120067</xdr:rowOff>
    </xdr:from>
    <xdr:to>
      <xdr:col>23</xdr:col>
      <xdr:colOff>118404</xdr:colOff>
      <xdr:row>17</xdr:row>
      <xdr:rowOff>52557</xdr:rowOff>
    </xdr:to>
    <xdr:sp macro="" textlink="">
      <xdr:nvSpPr>
        <xdr:cNvPr id="13" name="Isosceles Triangle 12">
          <a:extLst>
            <a:ext uri="{FF2B5EF4-FFF2-40B4-BE49-F238E27FC236}">
              <a16:creationId xmlns:a16="http://schemas.microsoft.com/office/drawing/2014/main" id="{CDD1F8F7-E738-407D-8E07-B6BF545E4569}"/>
            </a:ext>
          </a:extLst>
        </xdr:cNvPr>
        <xdr:cNvSpPr/>
      </xdr:nvSpPr>
      <xdr:spPr>
        <a:xfrm rot="19755706">
          <a:off x="20620293" y="6076367"/>
          <a:ext cx="227686" cy="116640"/>
        </a:xfrm>
        <a:prstGeom prst="triangl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24</xdr:col>
      <xdr:colOff>155503</xdr:colOff>
      <xdr:row>16</xdr:row>
      <xdr:rowOff>121456</xdr:rowOff>
    </xdr:from>
    <xdr:to>
      <xdr:col>25</xdr:col>
      <xdr:colOff>123359</xdr:colOff>
      <xdr:row>17</xdr:row>
      <xdr:rowOff>36192</xdr:rowOff>
    </xdr:to>
    <xdr:sp macro="" textlink="">
      <xdr:nvSpPr>
        <xdr:cNvPr id="14" name="Isosceles Triangle 13">
          <a:extLst>
            <a:ext uri="{FF2B5EF4-FFF2-40B4-BE49-F238E27FC236}">
              <a16:creationId xmlns:a16="http://schemas.microsoft.com/office/drawing/2014/main" id="{EE8A7744-0072-4D68-89CC-24F73F5D7441}"/>
            </a:ext>
          </a:extLst>
        </xdr:cNvPr>
        <xdr:cNvSpPr/>
      </xdr:nvSpPr>
      <xdr:spPr>
        <a:xfrm rot="19618317">
          <a:off x="21081928" y="6077756"/>
          <a:ext cx="171056" cy="102061"/>
        </a:xfrm>
        <a:prstGeom prst="triangl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26</xdr:col>
      <xdr:colOff>799012</xdr:colOff>
      <xdr:row>16</xdr:row>
      <xdr:rowOff>98154</xdr:rowOff>
    </xdr:from>
    <xdr:to>
      <xdr:col>27</xdr:col>
      <xdr:colOff>117130</xdr:colOff>
      <xdr:row>17</xdr:row>
      <xdr:rowOff>43888</xdr:rowOff>
    </xdr:to>
    <xdr:sp macro="" textlink="">
      <xdr:nvSpPr>
        <xdr:cNvPr id="15" name="Isosceles Triangle 14">
          <a:extLst>
            <a:ext uri="{FF2B5EF4-FFF2-40B4-BE49-F238E27FC236}">
              <a16:creationId xmlns:a16="http://schemas.microsoft.com/office/drawing/2014/main" id="{BA840373-6431-43CB-8A16-7930ABFC6AC0}"/>
            </a:ext>
          </a:extLst>
        </xdr:cNvPr>
        <xdr:cNvSpPr/>
      </xdr:nvSpPr>
      <xdr:spPr>
        <a:xfrm rot="19730626">
          <a:off x="23478037" y="6051279"/>
          <a:ext cx="203943" cy="139409"/>
        </a:xfrm>
        <a:prstGeom prst="triangl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25</xdr:col>
      <xdr:colOff>1459712</xdr:colOff>
      <xdr:row>16</xdr:row>
      <xdr:rowOff>111517</xdr:rowOff>
    </xdr:from>
    <xdr:to>
      <xdr:col>26</xdr:col>
      <xdr:colOff>132375</xdr:colOff>
      <xdr:row>17</xdr:row>
      <xdr:rowOff>46317</xdr:rowOff>
    </xdr:to>
    <xdr:sp macro="" textlink="">
      <xdr:nvSpPr>
        <xdr:cNvPr id="16" name="Isosceles Triangle 15">
          <a:extLst>
            <a:ext uri="{FF2B5EF4-FFF2-40B4-BE49-F238E27FC236}">
              <a16:creationId xmlns:a16="http://schemas.microsoft.com/office/drawing/2014/main" id="{E7A505B6-5087-4EC2-BAE0-E005FE0D9B2F}"/>
            </a:ext>
          </a:extLst>
        </xdr:cNvPr>
        <xdr:cNvSpPr/>
      </xdr:nvSpPr>
      <xdr:spPr>
        <a:xfrm rot="19832949">
          <a:off x="22582987" y="6064642"/>
          <a:ext cx="228413" cy="128475"/>
        </a:xfrm>
        <a:prstGeom prst="triangl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22</xdr:col>
      <xdr:colOff>1460818</xdr:colOff>
      <xdr:row>9</xdr:row>
      <xdr:rowOff>91201</xdr:rowOff>
    </xdr:from>
    <xdr:to>
      <xdr:col>23</xdr:col>
      <xdr:colOff>114355</xdr:colOff>
      <xdr:row>10</xdr:row>
      <xdr:rowOff>34142</xdr:rowOff>
    </xdr:to>
    <xdr:sp macro="" textlink="">
      <xdr:nvSpPr>
        <xdr:cNvPr id="20" name="Isosceles Triangle 19">
          <a:extLst>
            <a:ext uri="{FF2B5EF4-FFF2-40B4-BE49-F238E27FC236}">
              <a16:creationId xmlns:a16="http://schemas.microsoft.com/office/drawing/2014/main" id="{901EE9CC-4A2F-44A8-AB36-CCCC98892050}"/>
            </a:ext>
          </a:extLst>
        </xdr:cNvPr>
        <xdr:cNvSpPr/>
      </xdr:nvSpPr>
      <xdr:spPr>
        <a:xfrm rot="19956199">
          <a:off x="20631468" y="4755276"/>
          <a:ext cx="209287" cy="133441"/>
        </a:xfrm>
        <a:prstGeom prst="triangl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21</xdr:col>
      <xdr:colOff>26429</xdr:colOff>
      <xdr:row>16</xdr:row>
      <xdr:rowOff>126472</xdr:rowOff>
    </xdr:from>
    <xdr:to>
      <xdr:col>21</xdr:col>
      <xdr:colOff>160600</xdr:colOff>
      <xdr:row>17</xdr:row>
      <xdr:rowOff>68114</xdr:rowOff>
    </xdr:to>
    <xdr:sp macro="" textlink="">
      <xdr:nvSpPr>
        <xdr:cNvPr id="27" name="Isosceles Triangle 26">
          <a:extLst>
            <a:ext uri="{FF2B5EF4-FFF2-40B4-BE49-F238E27FC236}">
              <a16:creationId xmlns:a16="http://schemas.microsoft.com/office/drawing/2014/main" id="{A28942D3-CDED-4FC1-8BA4-816DD4C2F86E}"/>
            </a:ext>
          </a:extLst>
        </xdr:cNvPr>
        <xdr:cNvSpPr/>
      </xdr:nvSpPr>
      <xdr:spPr>
        <a:xfrm rot="19956199">
          <a:off x="19022454" y="6076422"/>
          <a:ext cx="134171" cy="132142"/>
        </a:xfrm>
        <a:prstGeom prst="triangl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22</xdr:col>
      <xdr:colOff>1446468</xdr:colOff>
      <xdr:row>16</xdr:row>
      <xdr:rowOff>120067</xdr:rowOff>
    </xdr:from>
    <xdr:to>
      <xdr:col>23</xdr:col>
      <xdr:colOff>118404</xdr:colOff>
      <xdr:row>17</xdr:row>
      <xdr:rowOff>52557</xdr:rowOff>
    </xdr:to>
    <xdr:sp macro="" textlink="">
      <xdr:nvSpPr>
        <xdr:cNvPr id="28" name="Isosceles Triangle 27">
          <a:extLst>
            <a:ext uri="{FF2B5EF4-FFF2-40B4-BE49-F238E27FC236}">
              <a16:creationId xmlns:a16="http://schemas.microsoft.com/office/drawing/2014/main" id="{A9783BE2-53B1-432E-BE40-C85C7799685F}"/>
            </a:ext>
          </a:extLst>
        </xdr:cNvPr>
        <xdr:cNvSpPr/>
      </xdr:nvSpPr>
      <xdr:spPr>
        <a:xfrm rot="19755706">
          <a:off x="20620293" y="6076367"/>
          <a:ext cx="227686" cy="116640"/>
        </a:xfrm>
        <a:prstGeom prst="triangl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24</xdr:col>
      <xdr:colOff>155503</xdr:colOff>
      <xdr:row>16</xdr:row>
      <xdr:rowOff>121456</xdr:rowOff>
    </xdr:from>
    <xdr:to>
      <xdr:col>25</xdr:col>
      <xdr:colOff>123359</xdr:colOff>
      <xdr:row>17</xdr:row>
      <xdr:rowOff>36192</xdr:rowOff>
    </xdr:to>
    <xdr:sp macro="" textlink="">
      <xdr:nvSpPr>
        <xdr:cNvPr id="29" name="Isosceles Triangle 28">
          <a:extLst>
            <a:ext uri="{FF2B5EF4-FFF2-40B4-BE49-F238E27FC236}">
              <a16:creationId xmlns:a16="http://schemas.microsoft.com/office/drawing/2014/main" id="{26FADF7B-A967-4487-8DDA-D8676CEE06D6}"/>
            </a:ext>
          </a:extLst>
        </xdr:cNvPr>
        <xdr:cNvSpPr/>
      </xdr:nvSpPr>
      <xdr:spPr>
        <a:xfrm rot="19618317">
          <a:off x="21081928" y="6077756"/>
          <a:ext cx="171056" cy="102061"/>
        </a:xfrm>
        <a:prstGeom prst="triangl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26</xdr:col>
      <xdr:colOff>799012</xdr:colOff>
      <xdr:row>16</xdr:row>
      <xdr:rowOff>98154</xdr:rowOff>
    </xdr:from>
    <xdr:to>
      <xdr:col>27</xdr:col>
      <xdr:colOff>117130</xdr:colOff>
      <xdr:row>17</xdr:row>
      <xdr:rowOff>43888</xdr:rowOff>
    </xdr:to>
    <xdr:sp macro="" textlink="">
      <xdr:nvSpPr>
        <xdr:cNvPr id="30" name="Isosceles Triangle 29">
          <a:extLst>
            <a:ext uri="{FF2B5EF4-FFF2-40B4-BE49-F238E27FC236}">
              <a16:creationId xmlns:a16="http://schemas.microsoft.com/office/drawing/2014/main" id="{C7D1E6EE-4582-4D93-A644-AFF9D06D3473}"/>
            </a:ext>
          </a:extLst>
        </xdr:cNvPr>
        <xdr:cNvSpPr/>
      </xdr:nvSpPr>
      <xdr:spPr>
        <a:xfrm rot="19730626">
          <a:off x="23478037" y="6051279"/>
          <a:ext cx="203943" cy="139409"/>
        </a:xfrm>
        <a:prstGeom prst="triangl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25</xdr:col>
      <xdr:colOff>1459712</xdr:colOff>
      <xdr:row>16</xdr:row>
      <xdr:rowOff>111517</xdr:rowOff>
    </xdr:from>
    <xdr:to>
      <xdr:col>26</xdr:col>
      <xdr:colOff>132375</xdr:colOff>
      <xdr:row>17</xdr:row>
      <xdr:rowOff>46317</xdr:rowOff>
    </xdr:to>
    <xdr:sp macro="" textlink="">
      <xdr:nvSpPr>
        <xdr:cNvPr id="31" name="Isosceles Triangle 30">
          <a:extLst>
            <a:ext uri="{FF2B5EF4-FFF2-40B4-BE49-F238E27FC236}">
              <a16:creationId xmlns:a16="http://schemas.microsoft.com/office/drawing/2014/main" id="{CC034680-CD3A-414D-9EEF-6C19CC30E757}"/>
            </a:ext>
          </a:extLst>
        </xdr:cNvPr>
        <xdr:cNvSpPr/>
      </xdr:nvSpPr>
      <xdr:spPr>
        <a:xfrm rot="19832949">
          <a:off x="22582987" y="6064642"/>
          <a:ext cx="228413" cy="128475"/>
        </a:xfrm>
        <a:prstGeom prst="triangl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3D2031-F136-46C6-A5FE-A7659EC97388}" name="ReferenceTable" displayName="ReferenceTable" ref="A3:G19" totalsRowShown="0" headerRowDxfId="11" dataDxfId="9" headerRowBorderDxfId="10" tableBorderDxfId="8" totalsRowBorderDxfId="7">
  <autoFilter ref="A3:G19" xr:uid="{CD3D2031-F136-46C6-A5FE-A7659EC97388}"/>
  <tableColumns count="7">
    <tableColumn id="1" xr3:uid="{5711A863-DC66-440C-B8EC-A55D980E9BDE}" name="Month" dataDxfId="6"/>
    <tableColumn id="2" xr3:uid="{0408E9AB-86BB-4E05-B0BC-1235628FAD8C}" name="Notify us before" dataDxfId="5">
      <calculatedColumnFormula>D4-28</calculatedColumnFormula>
    </tableColumn>
    <tableColumn id="3" xr3:uid="{0AAA9D2F-78BA-45CE-8A73-5A7F97B3CB1B}" name="Submit in SMP before" dataDxfId="4">
      <calculatedColumnFormula>D4-7</calculatedColumnFormula>
    </tableColumn>
    <tableColumn id="4" xr3:uid="{FA04A491-B7B1-4E7D-A012-D7CE3C4B324A}" name="Cutoff date" dataDxfId="3">
      <calculatedColumnFormula>E4-22</calculatedColumnFormula>
    </tableColumn>
    <tableColumn id="5" xr3:uid="{7BED75E8-7B28-4971-BF5B-55B171247970}" name="Implementation date" dataDxfId="2"/>
    <tableColumn id="6" xr3:uid="{D65A8E13-5E69-43F2-A0BE-755587BD649C}" name="Backup date" dataDxfId="1"/>
    <tableColumn id="7" xr3:uid="{97405F2D-3B4A-4EE6-A02E-75CFE60AA919}" name="2 Weeks before Cutoff date" dataDxfId="0">
      <calculatedColumnFormula>ReferenceTable[[#This Row],[Cutoff date]]-13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07FED-50DC-49AB-B4F0-47E3C970D950}">
  <dimension ref="A1"/>
  <sheetViews>
    <sheetView tabSelected="1" zoomScale="77" zoomScaleNormal="77" workbookViewId="0">
      <selection activeCell="AA149" sqref="AA149"/>
    </sheetView>
  </sheetViews>
  <sheetFormatPr defaultRowHeight="14.5" x14ac:dyDescent="0.35"/>
  <sheetData/>
  <sheetProtection algorithmName="SHA-512" hashValue="tKHFo+izB6VHFEBXmeIPPWaW0n6spvZvklmh6/+tFe16XWmPfKHDhKwJfcLqxoyspZaTF+zsYM2HMsg2ougmkw==" saltValue="OK9EqRruGm1vjhQDoB1PeA==" spinCount="100000" sheet="1" objects="1" scenarios="1" selectLockedCells="1" selectUn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7C21F-9400-4F58-BE80-0EC0F7324DDB}">
  <dimension ref="B2:AF57"/>
  <sheetViews>
    <sheetView showGridLines="0" zoomScale="70" zoomScaleNormal="70" workbookViewId="0">
      <selection activeCell="D5" sqref="D5:E5"/>
    </sheetView>
  </sheetViews>
  <sheetFormatPr defaultRowHeight="14.5" x14ac:dyDescent="0.35"/>
  <cols>
    <col min="1" max="1" width="8.7265625" style="113"/>
    <col min="2" max="2" width="20.26953125" style="204" customWidth="1"/>
    <col min="3" max="3" width="9.1796875" style="113" customWidth="1"/>
    <col min="4" max="4" width="19.453125" style="113" customWidth="1"/>
    <col min="5" max="5" width="17.54296875" style="113" customWidth="1"/>
    <col min="6" max="6" width="22" style="113" customWidth="1"/>
    <col min="7" max="8" width="2.54296875" style="113" customWidth="1"/>
    <col min="9" max="9" width="21" style="113" customWidth="1"/>
    <col min="10" max="10" width="20.453125" style="113" customWidth="1"/>
    <col min="11" max="11" width="20.7265625" style="113" customWidth="1"/>
    <col min="12" max="12" width="13.54296875" style="113" customWidth="1"/>
    <col min="13" max="13" width="9.1796875" style="113" customWidth="1"/>
    <col min="14" max="15" width="2.54296875" style="113" customWidth="1"/>
    <col min="16" max="16" width="20.81640625" style="113" customWidth="1"/>
    <col min="17" max="18" width="16.1796875" style="113" customWidth="1"/>
    <col min="19" max="19" width="2.54296875" style="113" customWidth="1"/>
    <col min="20" max="20" width="21" style="113" customWidth="1"/>
    <col min="21" max="22" width="2.54296875" style="113" customWidth="1"/>
    <col min="23" max="23" width="22.26953125" style="113" customWidth="1"/>
    <col min="24" max="25" width="2.81640625" style="113" customWidth="1"/>
    <col min="26" max="26" width="22.26953125" style="113" customWidth="1"/>
    <col min="27" max="27" width="12.7265625" style="113" customWidth="1"/>
    <col min="28" max="28" width="24" style="114" customWidth="1"/>
    <col min="29" max="29" width="5" style="113" customWidth="1"/>
    <col min="30" max="30" width="22.81640625" style="113" customWidth="1"/>
    <col min="31" max="16384" width="8.7265625" style="113"/>
  </cols>
  <sheetData>
    <row r="2" spans="2:32" s="269" customFormat="1" ht="23.5" x14ac:dyDescent="0.55000000000000004">
      <c r="B2" s="270" t="s">
        <v>60</v>
      </c>
      <c r="AB2" s="271"/>
    </row>
    <row r="4" spans="2:32" ht="15" customHeight="1" thickBot="1" x14ac:dyDescent="0.4"/>
    <row r="5" spans="2:32" s="266" customFormat="1" ht="36.65" customHeight="1" thickBot="1" x14ac:dyDescent="0.5">
      <c r="B5" s="268" t="s">
        <v>17</v>
      </c>
      <c r="C5" s="268"/>
      <c r="D5" s="102" t="s">
        <v>5</v>
      </c>
      <c r="E5" s="103"/>
      <c r="F5" s="263" t="s">
        <v>63</v>
      </c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264"/>
      <c r="R5" s="264"/>
      <c r="S5" s="264"/>
      <c r="T5" s="264"/>
      <c r="U5" s="264"/>
      <c r="V5" s="265"/>
      <c r="W5" s="113"/>
      <c r="X5" s="113"/>
      <c r="Y5" s="113"/>
      <c r="Z5" s="113"/>
      <c r="AA5" s="113"/>
      <c r="AB5" s="114"/>
      <c r="AC5" s="113"/>
      <c r="AD5" s="113"/>
      <c r="AE5" s="113"/>
      <c r="AF5" s="113"/>
    </row>
    <row r="6" spans="2:32" ht="14.5" customHeight="1" x14ac:dyDescent="0.35"/>
    <row r="7" spans="2:32" x14ac:dyDescent="0.35">
      <c r="B7" s="112"/>
    </row>
    <row r="8" spans="2:32" ht="15" thickBot="1" x14ac:dyDescent="0.4">
      <c r="B8" s="115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7"/>
      <c r="AC8" s="116"/>
      <c r="AD8" s="116"/>
      <c r="AE8" s="116"/>
    </row>
    <row r="9" spans="2:32" ht="14.5" customHeight="1" x14ac:dyDescent="0.35">
      <c r="B9" s="118" t="s">
        <v>20</v>
      </c>
      <c r="C9" s="116"/>
      <c r="D9" s="119" t="s">
        <v>26</v>
      </c>
      <c r="E9" s="116"/>
      <c r="F9" s="120" t="s">
        <v>22</v>
      </c>
      <c r="G9" s="116"/>
      <c r="H9" s="116"/>
      <c r="I9" s="116"/>
      <c r="J9" s="116"/>
      <c r="K9" s="116"/>
      <c r="L9" s="121" t="s">
        <v>48</v>
      </c>
      <c r="M9" s="122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7"/>
      <c r="AC9" s="116"/>
      <c r="AD9" s="116"/>
      <c r="AE9" s="116"/>
    </row>
    <row r="10" spans="2:32" ht="15" thickBot="1" x14ac:dyDescent="0.4">
      <c r="B10" s="123"/>
      <c r="C10" s="116"/>
      <c r="D10" s="124"/>
      <c r="E10" s="116"/>
      <c r="F10" s="124"/>
      <c r="G10" s="125"/>
      <c r="H10" s="116"/>
      <c r="I10" s="116"/>
      <c r="J10" s="116"/>
      <c r="K10" s="116"/>
      <c r="L10" s="126"/>
      <c r="M10" s="127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7"/>
      <c r="AC10" s="116"/>
      <c r="AD10" s="116"/>
      <c r="AE10" s="116"/>
    </row>
    <row r="11" spans="2:32" ht="15" thickTop="1" x14ac:dyDescent="0.35">
      <c r="B11" s="123"/>
      <c r="C11" s="116"/>
      <c r="D11" s="124"/>
      <c r="E11" s="128"/>
      <c r="F11" s="124"/>
      <c r="G11" s="129"/>
      <c r="H11" s="130"/>
      <c r="I11" s="130"/>
      <c r="J11" s="130"/>
      <c r="K11" s="130"/>
      <c r="L11" s="131">
        <f>T38-7</f>
        <v>46252</v>
      </c>
      <c r="M11" s="132"/>
      <c r="N11" s="133"/>
      <c r="O11" s="134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7"/>
      <c r="AC11" s="116"/>
      <c r="AD11" s="116"/>
      <c r="AE11" s="116"/>
    </row>
    <row r="12" spans="2:32" ht="15" thickBot="1" x14ac:dyDescent="0.4">
      <c r="B12" s="135"/>
      <c r="C12" s="116"/>
      <c r="D12" s="136">
        <f>L11-63</f>
        <v>46189</v>
      </c>
      <c r="E12" s="116"/>
      <c r="F12" s="136">
        <f>L11-42</f>
        <v>46210</v>
      </c>
      <c r="G12" s="116"/>
      <c r="H12" s="134"/>
      <c r="I12" s="116"/>
      <c r="J12" s="116"/>
      <c r="K12" s="116"/>
      <c r="L12" s="137" t="s">
        <v>42</v>
      </c>
      <c r="M12" s="138"/>
      <c r="N12" s="116"/>
      <c r="O12" s="134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7"/>
      <c r="AC12" s="116"/>
      <c r="AD12" s="116"/>
      <c r="AE12" s="116"/>
    </row>
    <row r="13" spans="2:32" x14ac:dyDescent="0.35">
      <c r="B13" s="115"/>
      <c r="C13" s="116"/>
      <c r="D13" s="116"/>
      <c r="E13" s="116"/>
      <c r="F13" s="116"/>
      <c r="G13" s="116"/>
      <c r="H13" s="134"/>
      <c r="I13" s="116"/>
      <c r="J13" s="116"/>
      <c r="K13" s="116"/>
      <c r="L13" s="116"/>
      <c r="M13" s="134"/>
      <c r="N13" s="116"/>
      <c r="O13" s="134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7"/>
      <c r="AC13" s="116"/>
      <c r="AD13" s="116"/>
      <c r="AE13" s="116"/>
    </row>
    <row r="14" spans="2:32" x14ac:dyDescent="0.35">
      <c r="B14" s="112"/>
      <c r="H14" s="139"/>
      <c r="L14" s="140"/>
      <c r="O14" s="139"/>
    </row>
    <row r="15" spans="2:32" ht="15" thickBot="1" x14ac:dyDescent="0.4">
      <c r="B15" s="141"/>
      <c r="C15" s="142"/>
      <c r="D15" s="142"/>
      <c r="E15" s="142"/>
      <c r="F15" s="142"/>
      <c r="G15" s="142"/>
      <c r="H15" s="143"/>
      <c r="I15" s="142"/>
      <c r="J15" s="142"/>
      <c r="K15" s="142"/>
      <c r="L15" s="142"/>
      <c r="M15" s="143"/>
      <c r="N15" s="142"/>
      <c r="O15" s="143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  <c r="AA15" s="142"/>
      <c r="AB15" s="144"/>
      <c r="AC15" s="142"/>
      <c r="AD15" s="142"/>
      <c r="AE15" s="142"/>
    </row>
    <row r="16" spans="2:32" ht="14.5" customHeight="1" x14ac:dyDescent="0.35">
      <c r="B16" s="145" t="s">
        <v>21</v>
      </c>
      <c r="C16" s="142"/>
      <c r="D16" s="142"/>
      <c r="E16" s="142"/>
      <c r="F16" s="146" t="s">
        <v>23</v>
      </c>
      <c r="G16" s="147"/>
      <c r="H16" s="142"/>
      <c r="I16" s="142"/>
      <c r="J16" s="142"/>
      <c r="K16" s="142"/>
      <c r="L16" s="142"/>
      <c r="M16" s="143"/>
      <c r="N16" s="142"/>
      <c r="O16" s="148"/>
      <c r="P16" s="146" t="s">
        <v>39</v>
      </c>
      <c r="Q16" s="149" t="s">
        <v>41</v>
      </c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273"/>
    </row>
    <row r="17" spans="2:31" ht="15" thickBot="1" x14ac:dyDescent="0.4">
      <c r="B17" s="152"/>
      <c r="C17" s="142"/>
      <c r="D17" s="142"/>
      <c r="E17" s="142"/>
      <c r="F17" s="153"/>
      <c r="G17" s="142"/>
      <c r="H17" s="143"/>
      <c r="I17" s="142"/>
      <c r="J17" s="142"/>
      <c r="K17" s="142"/>
      <c r="L17" s="147"/>
      <c r="M17" s="142"/>
      <c r="N17" s="142"/>
      <c r="O17" s="148"/>
      <c r="P17" s="153"/>
      <c r="Q17" s="154"/>
      <c r="R17" s="155"/>
      <c r="S17" s="155"/>
      <c r="T17" s="155"/>
      <c r="U17" s="155"/>
      <c r="V17" s="155"/>
      <c r="W17" s="155"/>
      <c r="X17" s="155"/>
      <c r="Y17" s="155"/>
      <c r="Z17" s="155"/>
      <c r="AA17" s="155"/>
      <c r="AB17" s="155"/>
      <c r="AC17" s="155"/>
      <c r="AD17" s="155"/>
      <c r="AE17" s="156"/>
    </row>
    <row r="18" spans="2:31" ht="15" thickTop="1" x14ac:dyDescent="0.35">
      <c r="B18" s="152"/>
      <c r="C18" s="142"/>
      <c r="D18" s="142"/>
      <c r="E18" s="142"/>
      <c r="F18" s="157">
        <f>F12</f>
        <v>46210</v>
      </c>
      <c r="G18" s="158"/>
      <c r="H18" s="143"/>
      <c r="I18" s="142"/>
      <c r="J18" s="142"/>
      <c r="K18" s="142"/>
      <c r="L18" s="142"/>
      <c r="M18" s="143"/>
      <c r="N18" s="142"/>
      <c r="O18" s="159"/>
      <c r="P18" s="157">
        <f>L11+1</f>
        <v>46253</v>
      </c>
      <c r="Q18" s="154"/>
      <c r="R18" s="155"/>
      <c r="S18" s="155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6"/>
    </row>
    <row r="19" spans="2:31" ht="15" thickBot="1" x14ac:dyDescent="0.4">
      <c r="B19" s="160"/>
      <c r="C19" s="142"/>
      <c r="D19" s="142"/>
      <c r="E19" s="142"/>
      <c r="F19" s="161"/>
      <c r="G19" s="142"/>
      <c r="H19" s="143"/>
      <c r="I19" s="142"/>
      <c r="J19" s="142"/>
      <c r="K19" s="142"/>
      <c r="L19" s="142"/>
      <c r="M19" s="143"/>
      <c r="N19" s="142"/>
      <c r="O19" s="142"/>
      <c r="P19" s="161"/>
      <c r="Q19" s="162"/>
      <c r="R19" s="163"/>
      <c r="S19" s="163"/>
      <c r="T19" s="163"/>
      <c r="U19" s="163"/>
      <c r="V19" s="163"/>
      <c r="W19" s="163"/>
      <c r="X19" s="163"/>
      <c r="Y19" s="163"/>
      <c r="Z19" s="163"/>
      <c r="AA19" s="163"/>
      <c r="AB19" s="163"/>
      <c r="AC19" s="163"/>
      <c r="AD19" s="163"/>
      <c r="AE19" s="164"/>
    </row>
    <row r="20" spans="2:31" x14ac:dyDescent="0.35">
      <c r="B20" s="141"/>
      <c r="C20" s="142"/>
      <c r="D20" s="142"/>
      <c r="E20" s="142"/>
      <c r="F20" s="142"/>
      <c r="G20" s="142"/>
      <c r="H20" s="143"/>
      <c r="I20" s="142"/>
      <c r="J20" s="142"/>
      <c r="K20" s="142"/>
      <c r="L20" s="147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  <c r="AA20" s="142"/>
      <c r="AB20" s="144"/>
      <c r="AC20" s="142"/>
      <c r="AD20" s="142"/>
      <c r="AE20" s="142"/>
    </row>
    <row r="21" spans="2:31" x14ac:dyDescent="0.35">
      <c r="B21" s="112"/>
      <c r="H21" s="139"/>
      <c r="M21" s="139"/>
    </row>
    <row r="22" spans="2:31" ht="15" thickBot="1" x14ac:dyDescent="0.4">
      <c r="B22" s="165"/>
      <c r="C22" s="166"/>
      <c r="D22" s="166"/>
      <c r="E22" s="166"/>
      <c r="F22" s="166"/>
      <c r="G22" s="167"/>
      <c r="H22" s="166"/>
      <c r="I22" s="166"/>
      <c r="J22" s="166"/>
      <c r="K22" s="166"/>
      <c r="L22" s="166"/>
      <c r="M22" s="168"/>
      <c r="N22" s="166"/>
      <c r="O22" s="166"/>
      <c r="P22" s="166"/>
      <c r="Q22" s="166"/>
      <c r="R22" s="166"/>
      <c r="S22" s="166"/>
      <c r="T22" s="166"/>
      <c r="U22" s="166"/>
      <c r="V22" s="166"/>
      <c r="W22" s="166"/>
      <c r="X22" s="166"/>
      <c r="Y22" s="166"/>
      <c r="Z22" s="166"/>
      <c r="AA22" s="166"/>
      <c r="AB22" s="169"/>
      <c r="AC22" s="166"/>
      <c r="AD22" s="166"/>
      <c r="AE22" s="166"/>
    </row>
    <row r="23" spans="2:31" ht="15" customHeight="1" x14ac:dyDescent="0.35">
      <c r="B23" s="170" t="s">
        <v>24</v>
      </c>
      <c r="C23" s="166"/>
      <c r="D23" s="166"/>
      <c r="E23" s="166"/>
      <c r="F23" s="166"/>
      <c r="G23" s="166"/>
      <c r="H23" s="168"/>
      <c r="I23" s="171" t="s">
        <v>31</v>
      </c>
      <c r="J23" s="172"/>
      <c r="K23" s="173"/>
      <c r="L23" s="174"/>
      <c r="M23" s="175"/>
      <c r="N23" s="171" t="s">
        <v>27</v>
      </c>
      <c r="O23" s="172"/>
      <c r="P23" s="172"/>
      <c r="Q23" s="172"/>
      <c r="R23" s="172"/>
      <c r="S23" s="172"/>
      <c r="T23" s="172"/>
      <c r="U23" s="172"/>
      <c r="V23" s="172"/>
      <c r="W23" s="173"/>
      <c r="X23" s="166"/>
      <c r="Y23" s="166"/>
      <c r="Z23" s="166"/>
      <c r="AA23" s="166"/>
      <c r="AB23" s="169"/>
      <c r="AC23" s="166"/>
      <c r="AD23" s="166"/>
      <c r="AE23" s="166"/>
    </row>
    <row r="24" spans="2:31" ht="15" customHeight="1" thickBot="1" x14ac:dyDescent="0.4">
      <c r="B24" s="176"/>
      <c r="C24" s="166"/>
      <c r="D24" s="166"/>
      <c r="E24" s="166"/>
      <c r="F24" s="166"/>
      <c r="G24" s="166"/>
      <c r="H24" s="168"/>
      <c r="I24" s="177" t="s">
        <v>30</v>
      </c>
      <c r="J24" s="178"/>
      <c r="K24" s="179" t="s">
        <v>29</v>
      </c>
      <c r="L24" s="180" t="s">
        <v>25</v>
      </c>
      <c r="M24" s="181"/>
      <c r="N24" s="182" t="s">
        <v>32</v>
      </c>
      <c r="O24" s="183"/>
      <c r="P24" s="183"/>
      <c r="Q24" s="183" t="s">
        <v>47</v>
      </c>
      <c r="R24" s="183"/>
      <c r="S24" s="183"/>
      <c r="T24" s="183"/>
      <c r="U24" s="183"/>
      <c r="V24" s="183"/>
      <c r="W24" s="179" t="s">
        <v>28</v>
      </c>
      <c r="X24" s="166"/>
      <c r="Y24" s="166"/>
      <c r="Z24" s="166"/>
      <c r="AA24" s="166"/>
      <c r="AB24" s="169"/>
      <c r="AC24" s="166"/>
      <c r="AD24" s="166"/>
      <c r="AE24" s="166"/>
    </row>
    <row r="25" spans="2:31" ht="14.15" customHeight="1" thickTop="1" x14ac:dyDescent="0.35">
      <c r="B25" s="176"/>
      <c r="C25" s="166"/>
      <c r="D25" s="166"/>
      <c r="E25" s="166"/>
      <c r="F25" s="166"/>
      <c r="G25" s="166"/>
      <c r="H25" s="184"/>
      <c r="I25" s="185">
        <f>F12+1</f>
        <v>46211</v>
      </c>
      <c r="J25" s="178"/>
      <c r="K25" s="186">
        <f>L25-1</f>
        <v>46251</v>
      </c>
      <c r="L25" s="187">
        <f>L11</f>
        <v>46252</v>
      </c>
      <c r="M25" s="188"/>
      <c r="N25" s="189">
        <f>L25+1</f>
        <v>46253</v>
      </c>
      <c r="O25" s="190"/>
      <c r="P25" s="190"/>
      <c r="Q25" s="183"/>
      <c r="R25" s="183"/>
      <c r="S25" s="183"/>
      <c r="T25" s="183"/>
      <c r="U25" s="183"/>
      <c r="V25" s="183"/>
      <c r="W25" s="186">
        <f>Z32-1</f>
        <v>46265</v>
      </c>
      <c r="X25" s="193"/>
      <c r="Y25" s="166"/>
      <c r="Z25" s="166"/>
      <c r="AA25" s="166"/>
      <c r="AB25" s="169"/>
      <c r="AC25" s="166"/>
      <c r="AD25" s="166"/>
      <c r="AE25" s="166"/>
    </row>
    <row r="26" spans="2:31" ht="14.15" customHeight="1" thickBot="1" x14ac:dyDescent="0.4">
      <c r="B26" s="194"/>
      <c r="C26" s="166"/>
      <c r="D26" s="166"/>
      <c r="E26" s="166"/>
      <c r="F26" s="166"/>
      <c r="G26" s="166"/>
      <c r="H26" s="166"/>
      <c r="I26" s="195"/>
      <c r="J26" s="196"/>
      <c r="K26" s="197"/>
      <c r="L26" s="198"/>
      <c r="M26" s="199"/>
      <c r="N26" s="200"/>
      <c r="O26" s="201"/>
      <c r="P26" s="201"/>
      <c r="Q26" s="202"/>
      <c r="R26" s="202"/>
      <c r="S26" s="202"/>
      <c r="T26" s="196"/>
      <c r="U26" s="196"/>
      <c r="V26" s="196"/>
      <c r="W26" s="197"/>
      <c r="X26" s="166"/>
      <c r="Y26" s="168"/>
      <c r="Z26" s="166"/>
      <c r="AA26" s="166"/>
      <c r="AB26" s="169"/>
      <c r="AC26" s="166"/>
      <c r="AD26" s="166"/>
      <c r="AE26" s="166"/>
    </row>
    <row r="27" spans="2:31" x14ac:dyDescent="0.35">
      <c r="B27" s="203"/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66"/>
      <c r="W27" s="166"/>
      <c r="X27" s="166"/>
      <c r="Y27" s="168"/>
      <c r="Z27" s="166"/>
      <c r="AA27" s="166"/>
      <c r="AB27" s="169"/>
      <c r="AC27" s="166"/>
      <c r="AD27" s="166"/>
      <c r="AE27" s="166"/>
    </row>
    <row r="28" spans="2:31" x14ac:dyDescent="0.35">
      <c r="X28" s="140"/>
    </row>
    <row r="29" spans="2:31" ht="15" thickBot="1" x14ac:dyDescent="0.4">
      <c r="B29" s="203"/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166"/>
      <c r="N29" s="166"/>
      <c r="O29" s="166"/>
      <c r="P29" s="166"/>
      <c r="Q29" s="166"/>
      <c r="R29" s="166"/>
      <c r="S29" s="166"/>
      <c r="T29" s="166"/>
      <c r="U29" s="166"/>
      <c r="V29" s="166"/>
      <c r="W29" s="166"/>
      <c r="X29" s="167"/>
      <c r="Y29" s="168"/>
      <c r="Z29" s="166"/>
      <c r="AA29" s="166"/>
      <c r="AB29" s="169"/>
      <c r="AC29" s="166"/>
      <c r="AD29" s="166"/>
      <c r="AE29" s="166"/>
    </row>
    <row r="30" spans="2:31" ht="14.5" customHeight="1" x14ac:dyDescent="0.35">
      <c r="B30" s="170" t="s">
        <v>33</v>
      </c>
      <c r="C30" s="166"/>
      <c r="D30" s="205" t="s">
        <v>36</v>
      </c>
      <c r="E30" s="206"/>
      <c r="F30" s="206"/>
      <c r="G30" s="206"/>
      <c r="H30" s="206"/>
      <c r="I30" s="206"/>
      <c r="J30" s="206"/>
      <c r="K30" s="206"/>
      <c r="L30" s="206"/>
      <c r="M30" s="206"/>
      <c r="N30" s="206"/>
      <c r="O30" s="206"/>
      <c r="P30" s="206"/>
      <c r="Q30" s="206"/>
      <c r="R30" s="206"/>
      <c r="S30" s="206"/>
      <c r="T30" s="206"/>
      <c r="U30" s="207"/>
      <c r="V30" s="208"/>
      <c r="W30" s="209" t="s">
        <v>38</v>
      </c>
      <c r="X30" s="167"/>
      <c r="Y30" s="210"/>
      <c r="Z30" s="211"/>
      <c r="AA30" s="166"/>
      <c r="AB30" s="274" t="s">
        <v>18</v>
      </c>
      <c r="AC30" s="166"/>
      <c r="AD30" s="211"/>
      <c r="AE30" s="166"/>
    </row>
    <row r="31" spans="2:31" ht="15" thickBot="1" x14ac:dyDescent="0.4">
      <c r="B31" s="176"/>
      <c r="C31" s="166"/>
      <c r="D31" s="213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214"/>
      <c r="R31" s="214"/>
      <c r="S31" s="214"/>
      <c r="T31" s="214"/>
      <c r="U31" s="215"/>
      <c r="V31" s="216"/>
      <c r="W31" s="217"/>
      <c r="X31" s="218"/>
      <c r="Y31" s="219"/>
      <c r="Z31" s="220" t="s">
        <v>19</v>
      </c>
      <c r="AA31" s="221"/>
      <c r="AB31" s="275"/>
      <c r="AC31" s="221"/>
      <c r="AD31" s="220" t="s">
        <v>43</v>
      </c>
      <c r="AE31" s="223"/>
    </row>
    <row r="32" spans="2:31" ht="15" customHeight="1" thickTop="1" x14ac:dyDescent="0.35">
      <c r="B32" s="176"/>
      <c r="C32" s="166"/>
      <c r="D32" s="213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214"/>
      <c r="R32" s="214"/>
      <c r="S32" s="214"/>
      <c r="T32" s="214"/>
      <c r="U32" s="224"/>
      <c r="V32" s="225"/>
      <c r="W32" s="217"/>
      <c r="X32" s="166"/>
      <c r="Y32" s="166"/>
      <c r="Z32" s="226">
        <f>_xlfn.XLOOKUP(TargetSORTDate,ReferenceTable[Month],ReferenceTable[Cutoff date])</f>
        <v>46266</v>
      </c>
      <c r="AA32" s="227"/>
      <c r="AB32" s="276">
        <f>_xlfn.XLOOKUP(TargetSORTDate,ReferenceTable[Month],ReferenceTable[Implementation date])</f>
        <v>46288</v>
      </c>
      <c r="AC32" s="227"/>
      <c r="AD32" s="226">
        <f>_xlfn.XLOOKUP(TargetSORTDate, ReferenceTable[Month],ReferenceTable[Backup date])</f>
        <v>46295</v>
      </c>
      <c r="AE32" s="227"/>
    </row>
    <row r="33" spans="2:31" ht="15" customHeight="1" thickBot="1" x14ac:dyDescent="0.4">
      <c r="B33" s="194"/>
      <c r="C33" s="166"/>
      <c r="D33" s="229"/>
      <c r="E33" s="230"/>
      <c r="F33" s="230"/>
      <c r="G33" s="230"/>
      <c r="H33" s="230"/>
      <c r="I33" s="230"/>
      <c r="J33" s="230"/>
      <c r="K33" s="230"/>
      <c r="L33" s="230"/>
      <c r="M33" s="230"/>
      <c r="N33" s="230"/>
      <c r="O33" s="230"/>
      <c r="P33" s="230"/>
      <c r="Q33" s="230"/>
      <c r="R33" s="230"/>
      <c r="S33" s="230"/>
      <c r="T33" s="230"/>
      <c r="U33" s="231"/>
      <c r="V33" s="232"/>
      <c r="W33" s="233"/>
      <c r="X33" s="166"/>
      <c r="Y33" s="166"/>
      <c r="Z33" s="277"/>
      <c r="AA33" s="166"/>
      <c r="AB33" s="235" t="s">
        <v>44</v>
      </c>
      <c r="AC33" s="166"/>
      <c r="AD33" s="234"/>
      <c r="AE33" s="166"/>
    </row>
    <row r="34" spans="2:31" x14ac:dyDescent="0.35">
      <c r="B34" s="203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236"/>
      <c r="V34" s="237"/>
      <c r="W34" s="166"/>
      <c r="X34" s="166"/>
      <c r="Y34" s="166"/>
      <c r="Z34" s="278"/>
      <c r="AA34" s="166"/>
      <c r="AB34" s="238"/>
      <c r="AC34" s="166"/>
      <c r="AD34" s="278"/>
      <c r="AE34" s="166"/>
    </row>
    <row r="35" spans="2:31" x14ac:dyDescent="0.35">
      <c r="U35" s="140"/>
    </row>
    <row r="36" spans="2:31" ht="15" thickBot="1" x14ac:dyDescent="0.4">
      <c r="B36" s="239"/>
      <c r="C36" s="240"/>
      <c r="D36" s="240"/>
      <c r="E36" s="240"/>
      <c r="F36" s="240"/>
      <c r="G36" s="240"/>
      <c r="H36" s="240"/>
      <c r="I36" s="240"/>
      <c r="J36" s="240"/>
      <c r="K36" s="240"/>
      <c r="L36" s="240"/>
      <c r="M36" s="240"/>
      <c r="N36" s="240"/>
      <c r="O36" s="240"/>
      <c r="P36" s="240"/>
      <c r="Q36" s="240"/>
      <c r="R36" s="240"/>
      <c r="S36" s="240"/>
      <c r="T36" s="240"/>
      <c r="U36" s="240"/>
      <c r="V36" s="241"/>
      <c r="W36" s="240"/>
      <c r="X36" s="240"/>
      <c r="Y36" s="240"/>
      <c r="Z36" s="240"/>
      <c r="AA36" s="240"/>
      <c r="AB36" s="242"/>
      <c r="AC36" s="240"/>
      <c r="AD36" s="240"/>
      <c r="AE36" s="240"/>
    </row>
    <row r="37" spans="2:31" s="251" customFormat="1" ht="29.5" customHeight="1" thickBot="1" x14ac:dyDescent="0.4">
      <c r="B37" s="243" t="s">
        <v>34</v>
      </c>
      <c r="C37" s="244"/>
      <c r="D37" s="240"/>
      <c r="E37" s="240"/>
      <c r="F37" s="240"/>
      <c r="G37" s="240"/>
      <c r="H37" s="240"/>
      <c r="I37" s="244"/>
      <c r="J37" s="245" t="s">
        <v>35</v>
      </c>
      <c r="K37" s="246" t="s">
        <v>40</v>
      </c>
      <c r="L37" s="247"/>
      <c r="M37" s="247"/>
      <c r="N37" s="247"/>
      <c r="O37" s="247"/>
      <c r="P37" s="247"/>
      <c r="Q37" s="247"/>
      <c r="R37" s="247"/>
      <c r="S37" s="248"/>
      <c r="T37" s="249" t="s">
        <v>37</v>
      </c>
      <c r="U37" s="250"/>
      <c r="V37" s="241"/>
      <c r="W37" s="240"/>
      <c r="X37" s="240"/>
      <c r="Y37" s="240"/>
      <c r="Z37" s="240"/>
      <c r="AA37" s="240"/>
      <c r="AB37" s="244"/>
      <c r="AC37" s="244"/>
      <c r="AD37" s="244"/>
      <c r="AE37" s="244"/>
    </row>
    <row r="38" spans="2:31" s="259" customFormat="1" ht="28.5" customHeight="1" thickTop="1" thickBot="1" x14ac:dyDescent="0.4">
      <c r="B38" s="252"/>
      <c r="C38" s="253"/>
      <c r="D38" s="240"/>
      <c r="E38" s="253"/>
      <c r="F38" s="253"/>
      <c r="G38" s="253"/>
      <c r="H38" s="253"/>
      <c r="I38" s="253"/>
      <c r="J38" s="254">
        <f>_xlfn.XLOOKUP(TargetSORTDate,ReferenceTable[Month],ReferenceTable[Notify us before])</f>
        <v>46238</v>
      </c>
      <c r="K38" s="255"/>
      <c r="L38" s="256"/>
      <c r="M38" s="256"/>
      <c r="N38" s="256"/>
      <c r="O38" s="256"/>
      <c r="P38" s="256"/>
      <c r="Q38" s="256"/>
      <c r="R38" s="256"/>
      <c r="S38" s="257"/>
      <c r="T38" s="258">
        <f>_xlfn.XLOOKUP(TargetSORTDate,ReferenceTable[Month],ReferenceTable[Submit in SMP before])</f>
        <v>46259</v>
      </c>
      <c r="U38" s="240"/>
      <c r="V38" s="240"/>
      <c r="W38" s="240"/>
      <c r="X38" s="240"/>
      <c r="Y38" s="240"/>
      <c r="Z38" s="240"/>
      <c r="AA38" s="240"/>
      <c r="AB38" s="253"/>
      <c r="AC38" s="253"/>
      <c r="AD38" s="253"/>
      <c r="AE38" s="253"/>
    </row>
    <row r="39" spans="2:31" x14ac:dyDescent="0.35">
      <c r="B39" s="239"/>
      <c r="C39" s="240"/>
      <c r="D39" s="240"/>
      <c r="E39" s="240"/>
      <c r="F39" s="240"/>
      <c r="G39" s="240"/>
      <c r="H39" s="240"/>
      <c r="I39" s="240"/>
      <c r="J39" s="260"/>
      <c r="K39" s="240"/>
      <c r="L39" s="240"/>
      <c r="M39" s="240"/>
      <c r="N39" s="240"/>
      <c r="O39" s="240"/>
      <c r="P39" s="240"/>
      <c r="Q39" s="240"/>
      <c r="R39" s="240"/>
      <c r="S39" s="240"/>
      <c r="T39" s="260"/>
      <c r="U39" s="240"/>
      <c r="V39" s="240"/>
      <c r="W39" s="240"/>
      <c r="X39" s="240"/>
      <c r="Y39" s="240"/>
      <c r="Z39" s="240"/>
      <c r="AA39" s="240"/>
      <c r="AB39" s="242"/>
      <c r="AC39" s="240"/>
      <c r="AD39" s="240"/>
      <c r="AE39" s="240"/>
    </row>
    <row r="42" spans="2:31" x14ac:dyDescent="0.35">
      <c r="B42" s="261"/>
      <c r="C42" s="261"/>
    </row>
    <row r="43" spans="2:31" x14ac:dyDescent="0.35">
      <c r="B43" s="261"/>
      <c r="C43" s="261"/>
    </row>
    <row r="44" spans="2:31" x14ac:dyDescent="0.35">
      <c r="B44" s="261"/>
      <c r="C44" s="261"/>
    </row>
    <row r="45" spans="2:31" x14ac:dyDescent="0.35">
      <c r="B45" s="262"/>
      <c r="C45" s="262"/>
    </row>
    <row r="46" spans="2:31" x14ac:dyDescent="0.35">
      <c r="B46" s="262"/>
      <c r="C46" s="262"/>
    </row>
    <row r="47" spans="2:31" x14ac:dyDescent="0.35">
      <c r="B47" s="261"/>
      <c r="C47" s="261"/>
    </row>
    <row r="48" spans="2:31" x14ac:dyDescent="0.35">
      <c r="B48" s="261"/>
      <c r="C48" s="261"/>
    </row>
    <row r="49" spans="2:3" x14ac:dyDescent="0.35">
      <c r="B49" s="261"/>
      <c r="C49" s="261"/>
    </row>
    <row r="50" spans="2:3" x14ac:dyDescent="0.35">
      <c r="B50" s="261"/>
      <c r="C50" s="261"/>
    </row>
    <row r="51" spans="2:3" x14ac:dyDescent="0.35">
      <c r="B51" s="261"/>
      <c r="C51" s="261"/>
    </row>
    <row r="52" spans="2:3" x14ac:dyDescent="0.35">
      <c r="B52" s="261"/>
      <c r="C52" s="261"/>
    </row>
    <row r="53" spans="2:3" x14ac:dyDescent="0.35">
      <c r="B53" s="261"/>
      <c r="C53" s="261"/>
    </row>
    <row r="54" spans="2:3" x14ac:dyDescent="0.35">
      <c r="B54" s="261"/>
      <c r="C54" s="261"/>
    </row>
    <row r="55" spans="2:3" x14ac:dyDescent="0.35">
      <c r="B55" s="261"/>
      <c r="C55" s="261"/>
    </row>
    <row r="56" spans="2:3" x14ac:dyDescent="0.35">
      <c r="B56" s="261"/>
      <c r="C56" s="261"/>
    </row>
    <row r="57" spans="2:3" x14ac:dyDescent="0.35">
      <c r="B57" s="261"/>
      <c r="C57" s="261"/>
    </row>
  </sheetData>
  <sheetProtection algorithmName="SHA-512" hashValue="Qs2JdEOjCKiHVNocxwmuLWGV0HAPxVgOIEAHG+ZZdRqj/UHAu3qDY5dETUoM6fXi1eio3t+SVjr82bjoxDxYkw==" saltValue="dOmRxh4zLHaOPDDAEInmiQ==" spinCount="100000" sheet="1" objects="1" scenarios="1" selectLockedCells="1"/>
  <mergeCells count="44">
    <mergeCell ref="F5:V5"/>
    <mergeCell ref="B57:C57"/>
    <mergeCell ref="B50:C50"/>
    <mergeCell ref="B51:C51"/>
    <mergeCell ref="B52:C52"/>
    <mergeCell ref="B53:C53"/>
    <mergeCell ref="B54:C54"/>
    <mergeCell ref="B55:C55"/>
    <mergeCell ref="B43:C43"/>
    <mergeCell ref="B44:C44"/>
    <mergeCell ref="B47:C47"/>
    <mergeCell ref="B48:C48"/>
    <mergeCell ref="B56:C56"/>
    <mergeCell ref="B49:C49"/>
    <mergeCell ref="B5:C5"/>
    <mergeCell ref="D5:E5"/>
    <mergeCell ref="B30:B33"/>
    <mergeCell ref="W30:W33"/>
    <mergeCell ref="AB30:AB31"/>
    <mergeCell ref="L24:M24"/>
    <mergeCell ref="L11:M11"/>
    <mergeCell ref="Q24:V25"/>
    <mergeCell ref="Q16:AE19"/>
    <mergeCell ref="D30:T33"/>
    <mergeCell ref="N26:P26"/>
    <mergeCell ref="N25:P25"/>
    <mergeCell ref="N24:P24"/>
    <mergeCell ref="P16:P17"/>
    <mergeCell ref="L9:M10"/>
    <mergeCell ref="F9:F11"/>
    <mergeCell ref="K37:S38"/>
    <mergeCell ref="L12:M12"/>
    <mergeCell ref="B42:C42"/>
    <mergeCell ref="B37:B38"/>
    <mergeCell ref="B23:B26"/>
    <mergeCell ref="N23:W23"/>
    <mergeCell ref="I23:K23"/>
    <mergeCell ref="F16:F17"/>
    <mergeCell ref="L26:M26"/>
    <mergeCell ref="L25:M25"/>
    <mergeCell ref="L23:M23"/>
    <mergeCell ref="B16:B19"/>
    <mergeCell ref="B9:B12"/>
    <mergeCell ref="D9:D11"/>
  </mergeCells>
  <pageMargins left="0.25" right="0.25" top="0.75" bottom="0.75" header="0.3" footer="0.3"/>
  <pageSetup paperSize="8" orientation="landscape" r:id="rId1"/>
  <headerFooter>
    <oddHeader>&amp;L&amp;"Calibri"&amp;10&amp;K000000 General&amp;1#_x000D_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BACC3F1-4CAC-433A-9D35-3E4C3A87668C}">
          <x14:formula1>
            <xm:f>Reference!$A$4:$A$19</xm:f>
          </x14:formula1>
          <xm:sqref>D5:E5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3C20C-D983-41CD-9236-5A8040558D3D}">
  <dimension ref="B2:AE58"/>
  <sheetViews>
    <sheetView showGridLines="0" zoomScale="70" zoomScaleNormal="70" workbookViewId="0">
      <selection activeCell="D5" sqref="D5:E5"/>
    </sheetView>
  </sheetViews>
  <sheetFormatPr defaultRowHeight="14.5" x14ac:dyDescent="0.35"/>
  <cols>
    <col min="1" max="1" width="8.7265625" style="113"/>
    <col min="2" max="2" width="20.26953125" style="204" customWidth="1"/>
    <col min="3" max="3" width="9.1796875" style="113" customWidth="1"/>
    <col min="4" max="4" width="19.54296875" style="113" customWidth="1"/>
    <col min="5" max="5" width="17.54296875" style="113" customWidth="1"/>
    <col min="6" max="6" width="21.1796875" style="113" customWidth="1"/>
    <col min="7" max="8" width="2.54296875" style="113" customWidth="1"/>
    <col min="9" max="9" width="19.7265625" style="113" customWidth="1"/>
    <col min="10" max="10" width="20.54296875" style="113" customWidth="1"/>
    <col min="11" max="11" width="21.26953125" style="113" customWidth="1"/>
    <col min="12" max="12" width="9.1796875" style="113" customWidth="1"/>
    <col min="13" max="13" width="12.26953125" style="113" customWidth="1"/>
    <col min="14" max="15" width="2.54296875" style="113" customWidth="1"/>
    <col min="16" max="16" width="19.7265625" style="113" customWidth="1"/>
    <col min="17" max="18" width="16.1796875" style="113" customWidth="1"/>
    <col min="19" max="19" width="2.54296875" style="113" customWidth="1"/>
    <col min="20" max="20" width="20.54296875" style="113" customWidth="1"/>
    <col min="21" max="22" width="2.54296875" style="113" customWidth="1"/>
    <col min="23" max="23" width="17.54296875" style="113" customWidth="1"/>
    <col min="24" max="25" width="2.81640625" style="113" customWidth="1"/>
    <col min="26" max="26" width="22.26953125" style="113" customWidth="1"/>
    <col min="27" max="27" width="12.7265625" style="113" customWidth="1"/>
    <col min="28" max="28" width="25" style="114" customWidth="1"/>
    <col min="29" max="29" width="5" style="113" customWidth="1"/>
    <col min="30" max="30" width="22.26953125" style="113" customWidth="1"/>
    <col min="31" max="16384" width="8.7265625" style="113"/>
  </cols>
  <sheetData>
    <row r="2" spans="2:31" s="269" customFormat="1" ht="23.5" x14ac:dyDescent="0.55000000000000004">
      <c r="B2" s="270" t="s">
        <v>60</v>
      </c>
      <c r="AB2" s="271"/>
    </row>
    <row r="3" spans="2:31" x14ac:dyDescent="0.35">
      <c r="K3" s="272"/>
    </row>
    <row r="4" spans="2:31" ht="15" thickBot="1" x14ac:dyDescent="0.4"/>
    <row r="5" spans="2:31" s="266" customFormat="1" ht="36.65" customHeight="1" thickBot="1" x14ac:dyDescent="0.5">
      <c r="B5" s="268" t="s">
        <v>46</v>
      </c>
      <c r="C5" s="268"/>
      <c r="D5" s="104">
        <v>46529</v>
      </c>
      <c r="E5" s="105"/>
      <c r="F5" s="263" t="s">
        <v>63</v>
      </c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264"/>
      <c r="R5" s="264"/>
      <c r="S5" s="264"/>
      <c r="T5" s="264"/>
      <c r="U5" s="264"/>
      <c r="V5" s="265"/>
      <c r="Z5" s="267"/>
    </row>
    <row r="6" spans="2:31" s="266" customFormat="1" ht="36.65" customHeight="1" x14ac:dyDescent="0.45">
      <c r="B6" s="279"/>
      <c r="C6" s="281" t="str">
        <f>"Please enter a date before "&amp;TEXT(MAX(ReferenceTable[2 Weeks before Cutoff date]),"DD/MM/YYYY")</f>
        <v>Please enter a date before 18/10/2028</v>
      </c>
      <c r="D6" s="281"/>
      <c r="E6" s="281"/>
      <c r="F6" s="281"/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Z6" s="267"/>
    </row>
    <row r="8" spans="2:31" x14ac:dyDescent="0.35">
      <c r="B8" s="112"/>
    </row>
    <row r="9" spans="2:31" ht="15" thickBot="1" x14ac:dyDescent="0.4">
      <c r="B9" s="115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7"/>
      <c r="AC9" s="116"/>
      <c r="AD9" s="116"/>
      <c r="AE9" s="116"/>
    </row>
    <row r="10" spans="2:31" ht="14.5" customHeight="1" x14ac:dyDescent="0.35">
      <c r="B10" s="118" t="s">
        <v>20</v>
      </c>
      <c r="C10" s="116"/>
      <c r="D10" s="119" t="s">
        <v>26</v>
      </c>
      <c r="E10" s="116"/>
      <c r="F10" s="120" t="s">
        <v>57</v>
      </c>
      <c r="G10" s="116"/>
      <c r="H10" s="116"/>
      <c r="I10" s="116"/>
      <c r="J10" s="116"/>
      <c r="K10" s="116"/>
      <c r="L10" s="121" t="s">
        <v>45</v>
      </c>
      <c r="M10" s="122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7"/>
      <c r="AC10" s="116"/>
      <c r="AD10" s="116"/>
      <c r="AE10" s="116"/>
    </row>
    <row r="11" spans="2:31" ht="15" thickBot="1" x14ac:dyDescent="0.4">
      <c r="B11" s="123"/>
      <c r="C11" s="116"/>
      <c r="D11" s="124"/>
      <c r="E11" s="116"/>
      <c r="F11" s="124"/>
      <c r="G11" s="125"/>
      <c r="H11" s="116"/>
      <c r="I11" s="116"/>
      <c r="J11" s="116"/>
      <c r="K11" s="116"/>
      <c r="L11" s="126"/>
      <c r="M11" s="127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7"/>
      <c r="AC11" s="116"/>
      <c r="AD11" s="116"/>
      <c r="AE11" s="116"/>
    </row>
    <row r="12" spans="2:31" ht="15" thickTop="1" x14ac:dyDescent="0.35">
      <c r="B12" s="123"/>
      <c r="C12" s="116"/>
      <c r="D12" s="124"/>
      <c r="E12" s="128"/>
      <c r="F12" s="124"/>
      <c r="G12" s="129"/>
      <c r="H12" s="130"/>
      <c r="I12" s="130"/>
      <c r="J12" s="130"/>
      <c r="K12" s="130"/>
      <c r="L12" s="131">
        <f>P19-1</f>
        <v>46528</v>
      </c>
      <c r="M12" s="132"/>
      <c r="N12" s="133"/>
      <c r="O12" s="134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7"/>
      <c r="AC12" s="116"/>
      <c r="AD12" s="116"/>
      <c r="AE12" s="116"/>
    </row>
    <row r="13" spans="2:31" ht="15" thickBot="1" x14ac:dyDescent="0.4">
      <c r="B13" s="135"/>
      <c r="C13" s="116"/>
      <c r="D13" s="136">
        <f>L12-63</f>
        <v>46465</v>
      </c>
      <c r="E13" s="116"/>
      <c r="F13" s="136">
        <f>L12-42</f>
        <v>46486</v>
      </c>
      <c r="G13" s="116"/>
      <c r="H13" s="134"/>
      <c r="I13" s="116"/>
      <c r="J13" s="116"/>
      <c r="K13" s="116"/>
      <c r="L13" s="137" t="s">
        <v>42</v>
      </c>
      <c r="M13" s="138"/>
      <c r="N13" s="116"/>
      <c r="O13" s="134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7"/>
      <c r="AC13" s="116"/>
      <c r="AD13" s="116"/>
      <c r="AE13" s="116"/>
    </row>
    <row r="14" spans="2:31" x14ac:dyDescent="0.35">
      <c r="B14" s="115"/>
      <c r="C14" s="116"/>
      <c r="D14" s="116"/>
      <c r="E14" s="116"/>
      <c r="F14" s="116"/>
      <c r="G14" s="116"/>
      <c r="H14" s="134"/>
      <c r="I14" s="116"/>
      <c r="J14" s="116"/>
      <c r="K14" s="116"/>
      <c r="L14" s="116"/>
      <c r="M14" s="134"/>
      <c r="N14" s="116"/>
      <c r="O14" s="134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7"/>
      <c r="AC14" s="116"/>
      <c r="AD14" s="116"/>
      <c r="AE14" s="116"/>
    </row>
    <row r="15" spans="2:31" x14ac:dyDescent="0.35">
      <c r="B15" s="112"/>
      <c r="H15" s="139"/>
      <c r="L15" s="140"/>
      <c r="O15" s="139"/>
    </row>
    <row r="16" spans="2:31" ht="15" thickBot="1" x14ac:dyDescent="0.4">
      <c r="B16" s="141"/>
      <c r="C16" s="142"/>
      <c r="D16" s="142"/>
      <c r="E16" s="142"/>
      <c r="F16" s="142"/>
      <c r="G16" s="142"/>
      <c r="H16" s="143"/>
      <c r="I16" s="142"/>
      <c r="J16" s="142"/>
      <c r="K16" s="142"/>
      <c r="L16" s="142"/>
      <c r="M16" s="143"/>
      <c r="N16" s="142"/>
      <c r="O16" s="143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4"/>
      <c r="AC16" s="142"/>
      <c r="AD16" s="142"/>
      <c r="AE16" s="142"/>
    </row>
    <row r="17" spans="2:31" ht="14.5" customHeight="1" x14ac:dyDescent="0.35">
      <c r="B17" s="145" t="s">
        <v>21</v>
      </c>
      <c r="C17" s="142"/>
      <c r="D17" s="142"/>
      <c r="E17" s="142"/>
      <c r="F17" s="146" t="s">
        <v>23</v>
      </c>
      <c r="G17" s="147"/>
      <c r="H17" s="142"/>
      <c r="I17" s="142"/>
      <c r="J17" s="142"/>
      <c r="K17" s="142"/>
      <c r="L17" s="142"/>
      <c r="M17" s="143"/>
      <c r="N17" s="142"/>
      <c r="O17" s="148"/>
      <c r="P17" s="146" t="s">
        <v>49</v>
      </c>
      <c r="Q17" s="149" t="s">
        <v>41</v>
      </c>
      <c r="R17" s="150"/>
      <c r="S17" s="150"/>
      <c r="T17" s="150"/>
      <c r="U17" s="150"/>
      <c r="V17" s="150"/>
      <c r="W17" s="150"/>
      <c r="X17" s="150"/>
      <c r="Y17" s="150"/>
      <c r="Z17" s="150"/>
      <c r="AA17" s="150"/>
      <c r="AB17" s="150"/>
      <c r="AC17" s="150"/>
      <c r="AD17" s="150"/>
      <c r="AE17" s="151" t="s">
        <v>50</v>
      </c>
    </row>
    <row r="18" spans="2:31" ht="15" thickBot="1" x14ac:dyDescent="0.4">
      <c r="B18" s="152"/>
      <c r="C18" s="142"/>
      <c r="D18" s="142"/>
      <c r="E18" s="142"/>
      <c r="F18" s="153"/>
      <c r="G18" s="142"/>
      <c r="H18" s="143"/>
      <c r="I18" s="142"/>
      <c r="J18" s="142"/>
      <c r="K18" s="142"/>
      <c r="L18" s="147"/>
      <c r="M18" s="142"/>
      <c r="N18" s="142"/>
      <c r="O18" s="148"/>
      <c r="P18" s="153"/>
      <c r="Q18" s="154"/>
      <c r="R18" s="155"/>
      <c r="S18" s="155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6"/>
    </row>
    <row r="19" spans="2:31" ht="15" thickTop="1" x14ac:dyDescent="0.35">
      <c r="B19" s="152"/>
      <c r="C19" s="142"/>
      <c r="D19" s="142"/>
      <c r="E19" s="142"/>
      <c r="F19" s="157">
        <f>F13</f>
        <v>46486</v>
      </c>
      <c r="G19" s="158"/>
      <c r="H19" s="143"/>
      <c r="I19" s="142"/>
      <c r="J19" s="142"/>
      <c r="K19" s="142"/>
      <c r="L19" s="142"/>
      <c r="M19" s="143"/>
      <c r="N19" s="142"/>
      <c r="O19" s="159"/>
      <c r="P19" s="157">
        <f>D5</f>
        <v>46529</v>
      </c>
      <c r="Q19" s="154"/>
      <c r="R19" s="155"/>
      <c r="S19" s="155"/>
      <c r="T19" s="155"/>
      <c r="U19" s="155"/>
      <c r="V19" s="155"/>
      <c r="W19" s="155"/>
      <c r="X19" s="155"/>
      <c r="Y19" s="155"/>
      <c r="Z19" s="155"/>
      <c r="AA19" s="155"/>
      <c r="AB19" s="155"/>
      <c r="AC19" s="155"/>
      <c r="AD19" s="155"/>
      <c r="AE19" s="156"/>
    </row>
    <row r="20" spans="2:31" ht="15" thickBot="1" x14ac:dyDescent="0.4">
      <c r="B20" s="160"/>
      <c r="C20" s="142"/>
      <c r="D20" s="142"/>
      <c r="E20" s="142"/>
      <c r="F20" s="161"/>
      <c r="G20" s="142"/>
      <c r="H20" s="143"/>
      <c r="I20" s="142"/>
      <c r="J20" s="142"/>
      <c r="K20" s="142"/>
      <c r="L20" s="142"/>
      <c r="M20" s="143"/>
      <c r="N20" s="142"/>
      <c r="O20" s="142"/>
      <c r="P20" s="161"/>
      <c r="Q20" s="162"/>
      <c r="R20" s="163"/>
      <c r="S20" s="163"/>
      <c r="T20" s="163"/>
      <c r="U20" s="163"/>
      <c r="V20" s="163"/>
      <c r="W20" s="163"/>
      <c r="X20" s="163"/>
      <c r="Y20" s="163"/>
      <c r="Z20" s="163"/>
      <c r="AA20" s="163"/>
      <c r="AB20" s="163"/>
      <c r="AC20" s="163"/>
      <c r="AD20" s="163"/>
      <c r="AE20" s="164"/>
    </row>
    <row r="21" spans="2:31" x14ac:dyDescent="0.35">
      <c r="B21" s="141"/>
      <c r="C21" s="142"/>
      <c r="D21" s="142"/>
      <c r="E21" s="142"/>
      <c r="F21" s="142"/>
      <c r="G21" s="142"/>
      <c r="H21" s="143"/>
      <c r="I21" s="142"/>
      <c r="J21" s="142"/>
      <c r="K21" s="142"/>
      <c r="L21" s="147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  <c r="AA21" s="142"/>
      <c r="AB21" s="144"/>
      <c r="AC21" s="142"/>
      <c r="AD21" s="142"/>
      <c r="AE21" s="142"/>
    </row>
    <row r="22" spans="2:31" x14ac:dyDescent="0.35">
      <c r="B22" s="112"/>
      <c r="H22" s="139"/>
      <c r="M22" s="139"/>
    </row>
    <row r="23" spans="2:31" ht="15" thickBot="1" x14ac:dyDescent="0.4">
      <c r="B23" s="165"/>
      <c r="C23" s="166"/>
      <c r="D23" s="166"/>
      <c r="E23" s="166"/>
      <c r="F23" s="166"/>
      <c r="G23" s="167"/>
      <c r="H23" s="166"/>
      <c r="I23" s="166"/>
      <c r="J23" s="166"/>
      <c r="K23" s="166"/>
      <c r="L23" s="166"/>
      <c r="M23" s="168"/>
      <c r="N23" s="166"/>
      <c r="O23" s="166"/>
      <c r="P23" s="166"/>
      <c r="Q23" s="166"/>
      <c r="R23" s="166"/>
      <c r="S23" s="166"/>
      <c r="T23" s="166"/>
      <c r="U23" s="166"/>
      <c r="V23" s="166"/>
      <c r="W23" s="166"/>
      <c r="X23" s="166"/>
      <c r="Y23" s="166"/>
      <c r="Z23" s="166"/>
      <c r="AA23" s="166"/>
      <c r="AB23" s="169"/>
      <c r="AC23" s="166"/>
      <c r="AD23" s="166"/>
      <c r="AE23" s="166"/>
    </row>
    <row r="24" spans="2:31" ht="15" customHeight="1" x14ac:dyDescent="0.35">
      <c r="B24" s="170" t="s">
        <v>24</v>
      </c>
      <c r="C24" s="166"/>
      <c r="D24" s="166"/>
      <c r="E24" s="166"/>
      <c r="F24" s="166"/>
      <c r="G24" s="166"/>
      <c r="H24" s="168"/>
      <c r="I24" s="171" t="s">
        <v>31</v>
      </c>
      <c r="J24" s="172"/>
      <c r="K24" s="173"/>
      <c r="L24" s="174"/>
      <c r="M24" s="175"/>
      <c r="N24" s="171" t="s">
        <v>27</v>
      </c>
      <c r="O24" s="172"/>
      <c r="P24" s="172"/>
      <c r="Q24" s="172"/>
      <c r="R24" s="172"/>
      <c r="S24" s="172"/>
      <c r="T24" s="172"/>
      <c r="U24" s="172"/>
      <c r="V24" s="172"/>
      <c r="W24" s="173"/>
      <c r="X24" s="166"/>
      <c r="Y24" s="166"/>
      <c r="Z24" s="166"/>
      <c r="AA24" s="166"/>
      <c r="AB24" s="169"/>
      <c r="AC24" s="166"/>
      <c r="AD24" s="166"/>
      <c r="AE24" s="166"/>
    </row>
    <row r="25" spans="2:31" ht="15" customHeight="1" thickBot="1" x14ac:dyDescent="0.4">
      <c r="B25" s="176"/>
      <c r="C25" s="166"/>
      <c r="D25" s="166"/>
      <c r="E25" s="166"/>
      <c r="F25" s="166"/>
      <c r="G25" s="166"/>
      <c r="H25" s="168"/>
      <c r="I25" s="177" t="s">
        <v>30</v>
      </c>
      <c r="J25" s="178"/>
      <c r="K25" s="179" t="s">
        <v>29</v>
      </c>
      <c r="L25" s="180" t="s">
        <v>25</v>
      </c>
      <c r="M25" s="181"/>
      <c r="N25" s="182" t="s">
        <v>32</v>
      </c>
      <c r="O25" s="183"/>
      <c r="P25" s="183"/>
      <c r="Q25" s="178"/>
      <c r="R25" s="178"/>
      <c r="S25" s="178"/>
      <c r="T25" s="178"/>
      <c r="U25" s="178"/>
      <c r="V25" s="178"/>
      <c r="W25" s="179" t="s">
        <v>28</v>
      </c>
      <c r="X25" s="166"/>
      <c r="Y25" s="166"/>
      <c r="Z25" s="166"/>
      <c r="AA25" s="166"/>
      <c r="AB25" s="169"/>
      <c r="AC25" s="166"/>
      <c r="AD25" s="166"/>
      <c r="AE25" s="166"/>
    </row>
    <row r="26" spans="2:31" ht="14.15" customHeight="1" thickTop="1" x14ac:dyDescent="0.35">
      <c r="B26" s="176"/>
      <c r="C26" s="166"/>
      <c r="D26" s="166"/>
      <c r="E26" s="166"/>
      <c r="F26" s="166"/>
      <c r="G26" s="166"/>
      <c r="H26" s="184"/>
      <c r="I26" s="185">
        <f>F13+1</f>
        <v>46487</v>
      </c>
      <c r="J26" s="178"/>
      <c r="K26" s="186">
        <f>L26-1</f>
        <v>46527</v>
      </c>
      <c r="L26" s="187">
        <f>L12</f>
        <v>46528</v>
      </c>
      <c r="M26" s="188"/>
      <c r="N26" s="189">
        <f>L26+1</f>
        <v>46529</v>
      </c>
      <c r="O26" s="190"/>
      <c r="P26" s="190"/>
      <c r="Q26" s="191"/>
      <c r="R26" s="191"/>
      <c r="S26" s="191"/>
      <c r="T26" s="178"/>
      <c r="U26" s="178"/>
      <c r="V26" s="178"/>
      <c r="W26" s="192">
        <f>Z33-1</f>
        <v>46567</v>
      </c>
      <c r="X26" s="193"/>
      <c r="Y26" s="166"/>
      <c r="Z26" s="166"/>
      <c r="AA26" s="166"/>
      <c r="AB26" s="169"/>
      <c r="AC26" s="166"/>
      <c r="AD26" s="166"/>
      <c r="AE26" s="166"/>
    </row>
    <row r="27" spans="2:31" ht="14.15" customHeight="1" thickBot="1" x14ac:dyDescent="0.4">
      <c r="B27" s="194"/>
      <c r="C27" s="166"/>
      <c r="D27" s="166"/>
      <c r="E27" s="166"/>
      <c r="F27" s="166"/>
      <c r="G27" s="166"/>
      <c r="H27" s="166"/>
      <c r="I27" s="195"/>
      <c r="J27" s="196"/>
      <c r="K27" s="197"/>
      <c r="L27" s="198"/>
      <c r="M27" s="199"/>
      <c r="N27" s="200"/>
      <c r="O27" s="201"/>
      <c r="P27" s="201"/>
      <c r="Q27" s="202"/>
      <c r="R27" s="202"/>
      <c r="S27" s="202"/>
      <c r="T27" s="196"/>
      <c r="U27" s="196"/>
      <c r="V27" s="196"/>
      <c r="W27" s="197"/>
      <c r="X27" s="166"/>
      <c r="Y27" s="168"/>
      <c r="Z27" s="166"/>
      <c r="AA27" s="166"/>
      <c r="AB27" s="169"/>
      <c r="AC27" s="166"/>
      <c r="AD27" s="166"/>
      <c r="AE27" s="166"/>
    </row>
    <row r="28" spans="2:31" x14ac:dyDescent="0.35">
      <c r="B28" s="203"/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66"/>
      <c r="O28" s="166"/>
      <c r="P28" s="166"/>
      <c r="Q28" s="166"/>
      <c r="R28" s="166"/>
      <c r="S28" s="166"/>
      <c r="T28" s="166"/>
      <c r="U28" s="166"/>
      <c r="V28" s="166"/>
      <c r="W28" s="166"/>
      <c r="X28" s="166"/>
      <c r="Y28" s="168"/>
      <c r="Z28" s="166"/>
      <c r="AA28" s="166"/>
      <c r="AB28" s="169"/>
      <c r="AC28" s="166"/>
      <c r="AD28" s="166"/>
      <c r="AE28" s="166"/>
    </row>
    <row r="29" spans="2:31" x14ac:dyDescent="0.35">
      <c r="X29" s="140"/>
    </row>
    <row r="30" spans="2:31" ht="15" thickBot="1" x14ac:dyDescent="0.4">
      <c r="B30" s="203"/>
      <c r="C30" s="166"/>
      <c r="D30" s="166"/>
      <c r="E30" s="166"/>
      <c r="F30" s="166"/>
      <c r="G30" s="166"/>
      <c r="H30" s="166"/>
      <c r="I30" s="166"/>
      <c r="J30" s="166"/>
      <c r="K30" s="166"/>
      <c r="L30" s="166"/>
      <c r="M30" s="166"/>
      <c r="N30" s="166"/>
      <c r="O30" s="166"/>
      <c r="P30" s="166"/>
      <c r="Q30" s="166"/>
      <c r="R30" s="166"/>
      <c r="S30" s="166"/>
      <c r="T30" s="166"/>
      <c r="U30" s="166"/>
      <c r="V30" s="166"/>
      <c r="W30" s="166"/>
      <c r="X30" s="167"/>
      <c r="Y30" s="168"/>
      <c r="Z30" s="166"/>
      <c r="AA30" s="166"/>
      <c r="AB30" s="169"/>
      <c r="AC30" s="166"/>
      <c r="AD30" s="166"/>
      <c r="AE30" s="166"/>
    </row>
    <row r="31" spans="2:31" ht="14.5" customHeight="1" x14ac:dyDescent="0.35">
      <c r="B31" s="170" t="s">
        <v>33</v>
      </c>
      <c r="C31" s="166"/>
      <c r="D31" s="205" t="s">
        <v>36</v>
      </c>
      <c r="E31" s="206"/>
      <c r="F31" s="206"/>
      <c r="G31" s="206"/>
      <c r="H31" s="206"/>
      <c r="I31" s="206"/>
      <c r="J31" s="206"/>
      <c r="K31" s="206"/>
      <c r="L31" s="206"/>
      <c r="M31" s="206"/>
      <c r="N31" s="206"/>
      <c r="O31" s="206"/>
      <c r="P31" s="206"/>
      <c r="Q31" s="206"/>
      <c r="R31" s="206"/>
      <c r="S31" s="206"/>
      <c r="T31" s="206"/>
      <c r="U31" s="207"/>
      <c r="V31" s="208"/>
      <c r="W31" s="209" t="s">
        <v>38</v>
      </c>
      <c r="X31" s="167"/>
      <c r="Y31" s="210"/>
      <c r="Z31" s="211"/>
      <c r="AA31" s="166"/>
      <c r="AB31" s="212" t="s">
        <v>18</v>
      </c>
      <c r="AC31" s="166"/>
      <c r="AD31" s="211"/>
      <c r="AE31" s="166"/>
    </row>
    <row r="32" spans="2:31" ht="15" thickBot="1" x14ac:dyDescent="0.4">
      <c r="B32" s="176"/>
      <c r="C32" s="166"/>
      <c r="D32" s="213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214"/>
      <c r="R32" s="214"/>
      <c r="S32" s="214"/>
      <c r="T32" s="214"/>
      <c r="U32" s="215"/>
      <c r="V32" s="216"/>
      <c r="W32" s="217"/>
      <c r="X32" s="218"/>
      <c r="Y32" s="219"/>
      <c r="Z32" s="220" t="s">
        <v>19</v>
      </c>
      <c r="AA32" s="221"/>
      <c r="AB32" s="222"/>
      <c r="AC32" s="221"/>
      <c r="AD32" s="220" t="s">
        <v>43</v>
      </c>
      <c r="AE32" s="223"/>
    </row>
    <row r="33" spans="2:31" ht="15" customHeight="1" thickTop="1" x14ac:dyDescent="0.35">
      <c r="B33" s="176"/>
      <c r="C33" s="166"/>
      <c r="D33" s="213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214"/>
      <c r="Q33" s="214"/>
      <c r="R33" s="214"/>
      <c r="S33" s="214"/>
      <c r="T33" s="214"/>
      <c r="U33" s="224"/>
      <c r="V33" s="225"/>
      <c r="W33" s="217"/>
      <c r="X33" s="166"/>
      <c r="Y33" s="166"/>
      <c r="Z33" s="226">
        <f>AB33-21</f>
        <v>46568</v>
      </c>
      <c r="AA33" s="227"/>
      <c r="AB33" s="228">
        <f>_xlfn.XLOOKUP(EONDate,ReferenceTable[2 Weeks before Cutoff date],ReferenceTable[Implementation date],"Date outside reference range",1)</f>
        <v>46589</v>
      </c>
      <c r="AC33" s="227"/>
      <c r="AD33" s="226">
        <f>'BCA Energisation Date'!AB33+7</f>
        <v>46596</v>
      </c>
      <c r="AE33" s="227"/>
    </row>
    <row r="34" spans="2:31" ht="15" customHeight="1" thickBot="1" x14ac:dyDescent="0.4">
      <c r="B34" s="194"/>
      <c r="C34" s="166"/>
      <c r="D34" s="229"/>
      <c r="E34" s="230"/>
      <c r="F34" s="230"/>
      <c r="G34" s="230"/>
      <c r="H34" s="230"/>
      <c r="I34" s="230"/>
      <c r="J34" s="230"/>
      <c r="K34" s="230"/>
      <c r="L34" s="230"/>
      <c r="M34" s="230"/>
      <c r="N34" s="230"/>
      <c r="O34" s="230"/>
      <c r="P34" s="230"/>
      <c r="Q34" s="230"/>
      <c r="R34" s="230"/>
      <c r="S34" s="230"/>
      <c r="T34" s="230"/>
      <c r="U34" s="231"/>
      <c r="V34" s="232"/>
      <c r="W34" s="233"/>
      <c r="X34" s="166"/>
      <c r="Y34" s="166"/>
      <c r="Z34" s="234"/>
      <c r="AA34" s="166"/>
      <c r="AB34" s="235" t="s">
        <v>44</v>
      </c>
      <c r="AC34" s="166"/>
      <c r="AD34" s="234"/>
      <c r="AE34" s="166"/>
    </row>
    <row r="35" spans="2:31" x14ac:dyDescent="0.35">
      <c r="B35" s="203"/>
      <c r="C35" s="166"/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N35" s="166"/>
      <c r="O35" s="166"/>
      <c r="P35" s="166"/>
      <c r="Q35" s="166"/>
      <c r="R35" s="166"/>
      <c r="S35" s="166"/>
      <c r="T35" s="166"/>
      <c r="U35" s="236"/>
      <c r="V35" s="237"/>
      <c r="W35" s="166"/>
      <c r="X35" s="166"/>
      <c r="Y35" s="166"/>
      <c r="Z35" s="166"/>
      <c r="AA35" s="166"/>
      <c r="AB35" s="238"/>
      <c r="AC35" s="166"/>
      <c r="AD35" s="166"/>
      <c r="AE35" s="166"/>
    </row>
    <row r="36" spans="2:31" x14ac:dyDescent="0.35">
      <c r="U36" s="140"/>
    </row>
    <row r="37" spans="2:31" ht="15" thickBot="1" x14ac:dyDescent="0.4">
      <c r="B37" s="239"/>
      <c r="C37" s="240"/>
      <c r="D37" s="240"/>
      <c r="E37" s="240"/>
      <c r="F37" s="240"/>
      <c r="G37" s="240"/>
      <c r="H37" s="240"/>
      <c r="I37" s="240"/>
      <c r="J37" s="240"/>
      <c r="K37" s="240"/>
      <c r="L37" s="240"/>
      <c r="M37" s="240"/>
      <c r="N37" s="240"/>
      <c r="O37" s="240"/>
      <c r="P37" s="240"/>
      <c r="Q37" s="240"/>
      <c r="R37" s="240"/>
      <c r="S37" s="240"/>
      <c r="T37" s="240"/>
      <c r="U37" s="240"/>
      <c r="V37" s="241"/>
      <c r="W37" s="240"/>
      <c r="X37" s="240"/>
      <c r="Y37" s="240"/>
      <c r="Z37" s="240"/>
      <c r="AA37" s="240"/>
      <c r="AB37" s="242"/>
      <c r="AC37" s="240"/>
      <c r="AD37" s="240"/>
      <c r="AE37" s="240"/>
    </row>
    <row r="38" spans="2:31" s="251" customFormat="1" ht="29.5" customHeight="1" thickBot="1" x14ac:dyDescent="0.4">
      <c r="B38" s="243" t="s">
        <v>34</v>
      </c>
      <c r="C38" s="244"/>
      <c r="D38" s="240"/>
      <c r="E38" s="240"/>
      <c r="F38" s="240"/>
      <c r="G38" s="240"/>
      <c r="H38" s="240"/>
      <c r="I38" s="244"/>
      <c r="J38" s="245" t="s">
        <v>35</v>
      </c>
      <c r="K38" s="246" t="s">
        <v>40</v>
      </c>
      <c r="L38" s="247"/>
      <c r="M38" s="247"/>
      <c r="N38" s="247"/>
      <c r="O38" s="247"/>
      <c r="P38" s="247"/>
      <c r="Q38" s="247"/>
      <c r="R38" s="247"/>
      <c r="S38" s="248"/>
      <c r="T38" s="249" t="s">
        <v>37</v>
      </c>
      <c r="U38" s="250"/>
      <c r="V38" s="241"/>
      <c r="W38" s="240"/>
      <c r="X38" s="240"/>
      <c r="Y38" s="240"/>
      <c r="Z38" s="240"/>
      <c r="AA38" s="240"/>
      <c r="AB38" s="244"/>
      <c r="AC38" s="244"/>
      <c r="AD38" s="244"/>
      <c r="AE38" s="244"/>
    </row>
    <row r="39" spans="2:31" s="259" customFormat="1" ht="28.5" customHeight="1" thickTop="1" thickBot="1" x14ac:dyDescent="0.4">
      <c r="B39" s="252"/>
      <c r="C39" s="253"/>
      <c r="D39" s="240"/>
      <c r="E39" s="253"/>
      <c r="F39" s="253"/>
      <c r="G39" s="253"/>
      <c r="H39" s="253"/>
      <c r="I39" s="253"/>
      <c r="J39" s="254">
        <f>T39-21</f>
        <v>46540</v>
      </c>
      <c r="K39" s="255"/>
      <c r="L39" s="256"/>
      <c r="M39" s="256"/>
      <c r="N39" s="256"/>
      <c r="O39" s="256"/>
      <c r="P39" s="256"/>
      <c r="Q39" s="256"/>
      <c r="R39" s="256"/>
      <c r="S39" s="257"/>
      <c r="T39" s="258">
        <f>Z33-7</f>
        <v>46561</v>
      </c>
      <c r="U39" s="240"/>
      <c r="V39" s="240"/>
      <c r="W39" s="240"/>
      <c r="X39" s="240"/>
      <c r="Y39" s="240"/>
      <c r="Z39" s="240"/>
      <c r="AA39" s="240"/>
      <c r="AB39" s="253"/>
      <c r="AC39" s="253"/>
      <c r="AD39" s="253"/>
      <c r="AE39" s="253"/>
    </row>
    <row r="40" spans="2:31" x14ac:dyDescent="0.35">
      <c r="B40" s="239"/>
      <c r="C40" s="240"/>
      <c r="D40" s="240"/>
      <c r="E40" s="240"/>
      <c r="F40" s="240"/>
      <c r="G40" s="240"/>
      <c r="H40" s="240"/>
      <c r="I40" s="240"/>
      <c r="J40" s="260"/>
      <c r="K40" s="240"/>
      <c r="L40" s="240"/>
      <c r="M40" s="240"/>
      <c r="N40" s="240"/>
      <c r="O40" s="240"/>
      <c r="P40" s="240"/>
      <c r="Q40" s="240"/>
      <c r="R40" s="240"/>
      <c r="S40" s="240"/>
      <c r="T40" s="240"/>
      <c r="U40" s="240"/>
      <c r="V40" s="240"/>
      <c r="W40" s="240"/>
      <c r="X40" s="240"/>
      <c r="Y40" s="240"/>
      <c r="Z40" s="240"/>
      <c r="AA40" s="240"/>
      <c r="AB40" s="242"/>
      <c r="AC40" s="240"/>
      <c r="AD40" s="240"/>
      <c r="AE40" s="240"/>
    </row>
    <row r="43" spans="2:31" x14ac:dyDescent="0.35">
      <c r="B43" s="261"/>
      <c r="C43" s="261"/>
    </row>
    <row r="44" spans="2:31" x14ac:dyDescent="0.35">
      <c r="B44" s="261"/>
      <c r="C44" s="261"/>
    </row>
    <row r="45" spans="2:31" x14ac:dyDescent="0.35">
      <c r="B45" s="261"/>
      <c r="C45" s="261"/>
    </row>
    <row r="46" spans="2:31" x14ac:dyDescent="0.35">
      <c r="B46" s="262"/>
      <c r="C46" s="262"/>
    </row>
    <row r="47" spans="2:31" x14ac:dyDescent="0.35">
      <c r="B47" s="262"/>
      <c r="C47" s="262"/>
    </row>
    <row r="48" spans="2:31" x14ac:dyDescent="0.35">
      <c r="B48" s="261"/>
      <c r="C48" s="261"/>
    </row>
    <row r="49" spans="2:3" x14ac:dyDescent="0.35">
      <c r="B49" s="261"/>
      <c r="C49" s="261"/>
    </row>
    <row r="50" spans="2:3" x14ac:dyDescent="0.35">
      <c r="B50" s="261"/>
      <c r="C50" s="261"/>
    </row>
    <row r="51" spans="2:3" x14ac:dyDescent="0.35">
      <c r="B51" s="261"/>
      <c r="C51" s="261"/>
    </row>
    <row r="52" spans="2:3" x14ac:dyDescent="0.35">
      <c r="B52" s="261"/>
      <c r="C52" s="261"/>
    </row>
    <row r="53" spans="2:3" x14ac:dyDescent="0.35">
      <c r="B53" s="261"/>
      <c r="C53" s="261"/>
    </row>
    <row r="54" spans="2:3" x14ac:dyDescent="0.35">
      <c r="B54" s="261"/>
      <c r="C54" s="261"/>
    </row>
    <row r="55" spans="2:3" x14ac:dyDescent="0.35">
      <c r="B55" s="261"/>
      <c r="C55" s="261"/>
    </row>
    <row r="56" spans="2:3" x14ac:dyDescent="0.35">
      <c r="B56" s="261"/>
      <c r="C56" s="261"/>
    </row>
    <row r="57" spans="2:3" x14ac:dyDescent="0.35">
      <c r="B57" s="261"/>
      <c r="C57" s="261"/>
    </row>
    <row r="58" spans="2:3" x14ac:dyDescent="0.35">
      <c r="B58" s="261"/>
      <c r="C58" s="261"/>
    </row>
  </sheetData>
  <sheetProtection algorithmName="SHA-512" hashValue="VWuT7BAe3y+ZVPWru4NEMuMpXJsvAX4Emj483GZIN9i5l1AnZmfGtRwvC8eapqOli/I79jhshUsdcIfIRApQbw==" saltValue="clJQePqvscn8xfpE+bljjA==" spinCount="100000" sheet="1" objects="1" scenarios="1" selectLockedCells="1"/>
  <mergeCells count="44">
    <mergeCell ref="AB31:AB32"/>
    <mergeCell ref="B38:B39"/>
    <mergeCell ref="K38:S39"/>
    <mergeCell ref="B43:C43"/>
    <mergeCell ref="B58:C58"/>
    <mergeCell ref="B45:C45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44:C44"/>
    <mergeCell ref="L26:M26"/>
    <mergeCell ref="N26:P26"/>
    <mergeCell ref="L27:M27"/>
    <mergeCell ref="N27:P27"/>
    <mergeCell ref="B31:B34"/>
    <mergeCell ref="D31:T34"/>
    <mergeCell ref="B24:B27"/>
    <mergeCell ref="I24:K24"/>
    <mergeCell ref="L24:M24"/>
    <mergeCell ref="N24:W24"/>
    <mergeCell ref="L25:M25"/>
    <mergeCell ref="N25:P25"/>
    <mergeCell ref="W31:W34"/>
    <mergeCell ref="AE17:AE20"/>
    <mergeCell ref="L10:M11"/>
    <mergeCell ref="L12:M12"/>
    <mergeCell ref="L13:M13"/>
    <mergeCell ref="B5:C5"/>
    <mergeCell ref="D5:E5"/>
    <mergeCell ref="B10:B13"/>
    <mergeCell ref="D10:D12"/>
    <mergeCell ref="F10:F12"/>
    <mergeCell ref="B17:B20"/>
    <mergeCell ref="F17:F18"/>
    <mergeCell ref="P17:P18"/>
    <mergeCell ref="Q17:AD20"/>
    <mergeCell ref="F5:V5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xWindow="417" yWindow="270" count="1">
        <x14:dataValidation type="date" allowBlank="1" showErrorMessage="1" error="Not a date within reference range" prompt="Please enter a date between (earliest notification date) and (latest cutoff date - 2 weeks) in reference table" xr:uid="{B95B6BA8-AB4B-47DE-9903-7FAB90DA25DE}">
          <x14:formula1>
            <xm:f>MIN(Reference!B4:B999)</xm:f>
          </x14:formula1>
          <x14:formula2>
            <xm:f>MAX(Reference!G4:G999)</xm:f>
          </x14:formula2>
          <xm:sqref>D5:E5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D6663-D825-4C75-8D93-1B5A652B089F}">
  <dimension ref="B2:AF43"/>
  <sheetViews>
    <sheetView zoomScale="60" zoomScaleNormal="60" workbookViewId="0">
      <selection activeCell="D5" sqref="D5:E5"/>
    </sheetView>
  </sheetViews>
  <sheetFormatPr defaultRowHeight="14.5" x14ac:dyDescent="0.35"/>
  <cols>
    <col min="2" max="2" width="20.26953125" style="31" customWidth="1"/>
    <col min="3" max="3" width="9.1796875" customWidth="1"/>
    <col min="4" max="4" width="19.453125" customWidth="1"/>
    <col min="5" max="5" width="17.54296875" customWidth="1"/>
    <col min="6" max="6" width="22" customWidth="1"/>
    <col min="7" max="8" width="2.54296875" customWidth="1"/>
    <col min="9" max="9" width="21" customWidth="1"/>
    <col min="10" max="10" width="20.453125" customWidth="1"/>
    <col min="11" max="11" width="20.7265625" customWidth="1"/>
    <col min="12" max="12" width="13.54296875" customWidth="1"/>
    <col min="13" max="13" width="9.1796875" customWidth="1"/>
    <col min="14" max="15" width="2.54296875" customWidth="1"/>
    <col min="16" max="16" width="20.81640625" customWidth="1"/>
    <col min="17" max="18" width="16.1796875" customWidth="1"/>
    <col min="19" max="19" width="2.54296875" customWidth="1"/>
    <col min="20" max="20" width="21" customWidth="1"/>
    <col min="21" max="22" width="2.54296875" customWidth="1"/>
    <col min="23" max="23" width="22.26953125" customWidth="1"/>
    <col min="24" max="25" width="2.81640625" customWidth="1"/>
    <col min="26" max="26" width="22.26953125" customWidth="1"/>
    <col min="27" max="27" width="12.7265625" customWidth="1"/>
    <col min="28" max="28" width="24" style="50" customWidth="1"/>
    <col min="29" max="29" width="5" customWidth="1"/>
    <col min="30" max="30" width="22.81640625" customWidth="1"/>
  </cols>
  <sheetData>
    <row r="2" spans="2:32" s="48" customFormat="1" ht="23.5" x14ac:dyDescent="0.55000000000000004">
      <c r="B2" s="47" t="s">
        <v>61</v>
      </c>
      <c r="AB2" s="49"/>
    </row>
    <row r="4" spans="2:32" ht="15" customHeight="1" thickBot="1" x14ac:dyDescent="0.4"/>
    <row r="5" spans="2:32" s="3" customFormat="1" ht="36.65" customHeight="1" thickBot="1" x14ac:dyDescent="0.5">
      <c r="B5" s="101" t="s">
        <v>17</v>
      </c>
      <c r="C5" s="101"/>
      <c r="D5" s="102" t="s">
        <v>11</v>
      </c>
      <c r="E5" s="103"/>
      <c r="F5" s="98" t="s">
        <v>63</v>
      </c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100"/>
      <c r="W5"/>
      <c r="X5"/>
      <c r="Y5"/>
      <c r="Z5"/>
      <c r="AA5"/>
      <c r="AB5" s="50"/>
      <c r="AC5"/>
      <c r="AD5"/>
      <c r="AE5"/>
      <c r="AF5"/>
    </row>
    <row r="6" spans="2:32" ht="14.5" customHeight="1" x14ac:dyDescent="0.35"/>
    <row r="7" spans="2:32" x14ac:dyDescent="0.35">
      <c r="B7" s="32"/>
    </row>
    <row r="8" spans="2:32" ht="15" thickBot="1" x14ac:dyDescent="0.4">
      <c r="B8" s="33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51"/>
      <c r="AC8" s="10"/>
      <c r="AD8" s="10"/>
      <c r="AE8" s="10"/>
    </row>
    <row r="9" spans="2:32" ht="15" customHeight="1" x14ac:dyDescent="0.35">
      <c r="B9" s="84" t="s">
        <v>62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71"/>
      <c r="X9" s="10"/>
      <c r="Y9" s="10"/>
      <c r="Z9" s="10"/>
      <c r="AA9" s="10"/>
      <c r="AB9" s="51"/>
      <c r="AC9" s="10"/>
      <c r="AD9" s="10"/>
      <c r="AE9" s="10"/>
    </row>
    <row r="10" spans="2:32" ht="15" customHeight="1" thickBot="1" x14ac:dyDescent="0.4">
      <c r="B10" s="85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72" t="s">
        <v>28</v>
      </c>
      <c r="X10" s="10"/>
      <c r="Y10" s="10"/>
      <c r="Z10" s="10"/>
      <c r="AA10" s="10"/>
      <c r="AB10" s="51"/>
      <c r="AC10" s="10"/>
      <c r="AD10" s="10"/>
      <c r="AE10" s="10"/>
    </row>
    <row r="11" spans="2:32" ht="14.15" customHeight="1" thickTop="1" x14ac:dyDescent="0.35">
      <c r="B11" s="85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73">
        <f>Z18-1</f>
        <v>46566</v>
      </c>
      <c r="X11" s="13"/>
      <c r="Y11" s="10"/>
      <c r="Z11" s="10"/>
      <c r="AA11" s="10"/>
      <c r="AB11" s="51"/>
      <c r="AC11" s="10"/>
      <c r="AD11" s="10"/>
      <c r="AE11" s="10"/>
    </row>
    <row r="12" spans="2:32" ht="14.15" customHeight="1" thickBot="1" x14ac:dyDescent="0.4">
      <c r="B12" s="86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74"/>
      <c r="X12" s="10"/>
      <c r="Y12" s="12"/>
      <c r="Z12" s="10"/>
      <c r="AA12" s="10"/>
      <c r="AB12" s="51"/>
      <c r="AC12" s="10"/>
      <c r="AD12" s="10"/>
      <c r="AE12" s="10"/>
    </row>
    <row r="13" spans="2:32" x14ac:dyDescent="0.35">
      <c r="B13" s="34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2"/>
      <c r="Z13" s="10"/>
      <c r="AA13" s="10"/>
      <c r="AB13" s="51"/>
      <c r="AC13" s="10"/>
      <c r="AD13" s="10"/>
      <c r="AE13" s="10"/>
    </row>
    <row r="14" spans="2:32" x14ac:dyDescent="0.35">
      <c r="X14" s="8"/>
    </row>
    <row r="15" spans="2:32" ht="15" thickBot="1" x14ac:dyDescent="0.4">
      <c r="B15" s="34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1"/>
      <c r="Y15" s="12"/>
      <c r="Z15" s="10"/>
      <c r="AA15" s="10"/>
      <c r="AB15" s="51"/>
      <c r="AC15" s="10"/>
      <c r="AD15" s="10"/>
      <c r="AE15" s="10"/>
    </row>
    <row r="16" spans="2:32" ht="14.5" customHeight="1" x14ac:dyDescent="0.35">
      <c r="B16" s="84" t="s">
        <v>33</v>
      </c>
      <c r="C16" s="10"/>
      <c r="D16" s="92" t="s">
        <v>36</v>
      </c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37"/>
      <c r="V16" s="38"/>
      <c r="W16" s="87" t="s">
        <v>38</v>
      </c>
      <c r="X16" s="11"/>
      <c r="Y16" s="23"/>
      <c r="Z16" s="19"/>
      <c r="AA16" s="10"/>
      <c r="AB16" s="90" t="s">
        <v>18</v>
      </c>
      <c r="AC16" s="10"/>
      <c r="AD16" s="19"/>
      <c r="AE16" s="10"/>
    </row>
    <row r="17" spans="2:31" ht="15" thickBot="1" x14ac:dyDescent="0.4">
      <c r="B17" s="85"/>
      <c r="C17" s="10"/>
      <c r="D17" s="94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39"/>
      <c r="V17" s="40"/>
      <c r="W17" s="88"/>
      <c r="X17" s="24"/>
      <c r="Y17" s="26"/>
      <c r="Z17" s="20" t="s">
        <v>19</v>
      </c>
      <c r="AA17" s="25"/>
      <c r="AB17" s="91"/>
      <c r="AC17" s="25"/>
      <c r="AD17" s="20" t="s">
        <v>43</v>
      </c>
      <c r="AE17" s="6"/>
    </row>
    <row r="18" spans="2:31" ht="15" customHeight="1" thickTop="1" x14ac:dyDescent="0.35">
      <c r="B18" s="85"/>
      <c r="C18" s="10"/>
      <c r="D18" s="94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42"/>
      <c r="V18" s="41"/>
      <c r="W18" s="88"/>
      <c r="X18" s="10"/>
      <c r="Y18" s="10"/>
      <c r="Z18" s="21">
        <f>_xlfn.XLOOKUP(D5,ReferenceTable[Month],ReferenceTable[Cutoff date])</f>
        <v>46567</v>
      </c>
      <c r="AA18" s="9"/>
      <c r="AB18" s="54">
        <f>_xlfn.XLOOKUP(D5,ReferenceTable[Month],ReferenceTable[Implementation date])</f>
        <v>46589</v>
      </c>
      <c r="AC18" s="9"/>
      <c r="AD18" s="21">
        <f>_xlfn.XLOOKUP(TargetSORTDate, ReferenceTable[Month],ReferenceTable[Backup date])</f>
        <v>46295</v>
      </c>
      <c r="AE18" s="9"/>
    </row>
    <row r="19" spans="2:31" ht="15" customHeight="1" thickBot="1" x14ac:dyDescent="0.4">
      <c r="B19" s="86"/>
      <c r="C19" s="10"/>
      <c r="D19" s="96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45"/>
      <c r="V19" s="46"/>
      <c r="W19" s="89"/>
      <c r="X19" s="10"/>
      <c r="Y19" s="10"/>
      <c r="Z19" s="61"/>
      <c r="AA19" s="10"/>
      <c r="AB19" s="36" t="s">
        <v>44</v>
      </c>
      <c r="AC19" s="10"/>
      <c r="AD19" s="22"/>
      <c r="AE19" s="10"/>
    </row>
    <row r="20" spans="2:31" x14ac:dyDescent="0.35">
      <c r="B20" s="34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44"/>
      <c r="V20" s="43"/>
      <c r="W20" s="10"/>
      <c r="X20" s="10"/>
      <c r="Y20" s="10"/>
      <c r="Z20" s="63"/>
      <c r="AA20" s="10"/>
      <c r="AB20" s="62"/>
      <c r="AC20" s="10"/>
      <c r="AD20" s="63"/>
      <c r="AE20" s="10"/>
    </row>
    <row r="21" spans="2:31" x14ac:dyDescent="0.35">
      <c r="U21" s="8"/>
    </row>
    <row r="22" spans="2:31" ht="15" thickBot="1" x14ac:dyDescent="0.4">
      <c r="B22" s="35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5"/>
      <c r="W22" s="14"/>
      <c r="X22" s="14"/>
      <c r="Y22" s="14"/>
      <c r="Z22" s="14"/>
      <c r="AA22" s="14"/>
      <c r="AB22" s="52"/>
      <c r="AC22" s="14"/>
      <c r="AD22" s="14"/>
      <c r="AE22" s="14"/>
    </row>
    <row r="23" spans="2:31" s="5" customFormat="1" ht="29.5" customHeight="1" thickBot="1" x14ac:dyDescent="0.4">
      <c r="B23" s="82" t="s">
        <v>34</v>
      </c>
      <c r="C23" s="16"/>
      <c r="D23" s="14"/>
      <c r="E23" s="14"/>
      <c r="F23" s="14"/>
      <c r="G23" s="14"/>
      <c r="H23" s="14"/>
      <c r="I23" s="16"/>
      <c r="J23" s="27" t="s">
        <v>35</v>
      </c>
      <c r="K23" s="75" t="s">
        <v>40</v>
      </c>
      <c r="L23" s="76"/>
      <c r="M23" s="76"/>
      <c r="N23" s="76"/>
      <c r="O23" s="76"/>
      <c r="P23" s="76"/>
      <c r="Q23" s="76"/>
      <c r="R23" s="76"/>
      <c r="S23" s="77"/>
      <c r="T23" s="28" t="s">
        <v>37</v>
      </c>
      <c r="U23" s="17"/>
      <c r="V23" s="15"/>
      <c r="W23" s="14"/>
      <c r="X23" s="14"/>
      <c r="Y23" s="14"/>
      <c r="Z23" s="14"/>
      <c r="AA23" s="14"/>
      <c r="AB23" s="16"/>
      <c r="AC23" s="16"/>
      <c r="AD23" s="16"/>
      <c r="AE23" s="16"/>
    </row>
    <row r="24" spans="2:31" s="7" customFormat="1" ht="28.5" customHeight="1" thickTop="1" thickBot="1" x14ac:dyDescent="0.4">
      <c r="B24" s="83"/>
      <c r="C24" s="18"/>
      <c r="D24" s="14"/>
      <c r="E24" s="18"/>
      <c r="F24" s="18"/>
      <c r="G24" s="18"/>
      <c r="H24" s="18"/>
      <c r="I24" s="18"/>
      <c r="J24" s="29">
        <f>_xlfn.XLOOKUP(D5,ReferenceTable[Month],ReferenceTable[Notify us before])</f>
        <v>46539</v>
      </c>
      <c r="K24" s="78"/>
      <c r="L24" s="79"/>
      <c r="M24" s="79"/>
      <c r="N24" s="79"/>
      <c r="O24" s="79"/>
      <c r="P24" s="79"/>
      <c r="Q24" s="79"/>
      <c r="R24" s="79"/>
      <c r="S24" s="80"/>
      <c r="T24" s="30">
        <f>_xlfn.XLOOKUP(D5,ReferenceTable[Month],ReferenceTable[Submit in SMP before])</f>
        <v>46560</v>
      </c>
      <c r="U24" s="14"/>
      <c r="V24" s="14"/>
      <c r="W24" s="14"/>
      <c r="X24" s="14"/>
      <c r="Y24" s="14"/>
      <c r="Z24" s="14"/>
      <c r="AA24" s="14"/>
      <c r="AB24" s="18"/>
      <c r="AC24" s="18"/>
      <c r="AD24" s="18"/>
      <c r="AE24" s="18"/>
    </row>
    <row r="25" spans="2:31" x14ac:dyDescent="0.35">
      <c r="B25" s="35"/>
      <c r="C25" s="14"/>
      <c r="D25" s="14"/>
      <c r="E25" s="14"/>
      <c r="F25" s="14"/>
      <c r="G25" s="14"/>
      <c r="H25" s="14"/>
      <c r="I25" s="14"/>
      <c r="J25" s="64"/>
      <c r="K25" s="14"/>
      <c r="L25" s="14"/>
      <c r="M25" s="14"/>
      <c r="N25" s="14"/>
      <c r="O25" s="14"/>
      <c r="P25" s="14"/>
      <c r="Q25" s="14"/>
      <c r="R25" s="14"/>
      <c r="S25" s="14"/>
      <c r="T25" s="64"/>
      <c r="U25" s="14"/>
      <c r="V25" s="14"/>
      <c r="W25" s="14"/>
      <c r="X25" s="14"/>
      <c r="Y25" s="14"/>
      <c r="Z25" s="14"/>
      <c r="AA25" s="14"/>
      <c r="AB25" s="52"/>
      <c r="AC25" s="14"/>
      <c r="AD25" s="14"/>
      <c r="AE25" s="14"/>
    </row>
    <row r="28" spans="2:31" x14ac:dyDescent="0.35">
      <c r="B28" s="81"/>
      <c r="C28" s="81"/>
    </row>
    <row r="29" spans="2:31" x14ac:dyDescent="0.35">
      <c r="B29" s="81"/>
      <c r="C29" s="81"/>
    </row>
    <row r="30" spans="2:31" x14ac:dyDescent="0.35">
      <c r="B30" s="81"/>
      <c r="C30" s="81"/>
    </row>
    <row r="31" spans="2:31" x14ac:dyDescent="0.35">
      <c r="B31" s="55"/>
      <c r="C31" s="55"/>
    </row>
    <row r="32" spans="2:31" x14ac:dyDescent="0.35">
      <c r="B32" s="55"/>
      <c r="C32" s="55"/>
    </row>
    <row r="33" spans="2:3" x14ac:dyDescent="0.35">
      <c r="B33" s="81"/>
      <c r="C33" s="81"/>
    </row>
    <row r="34" spans="2:3" x14ac:dyDescent="0.35">
      <c r="B34" s="81"/>
      <c r="C34" s="81"/>
    </row>
    <row r="35" spans="2:3" x14ac:dyDescent="0.35">
      <c r="B35" s="81"/>
      <c r="C35" s="81"/>
    </row>
    <row r="36" spans="2:3" x14ac:dyDescent="0.35">
      <c r="B36" s="81"/>
      <c r="C36" s="81"/>
    </row>
    <row r="37" spans="2:3" x14ac:dyDescent="0.35">
      <c r="B37" s="81"/>
      <c r="C37" s="81"/>
    </row>
    <row r="38" spans="2:3" x14ac:dyDescent="0.35">
      <c r="B38" s="81"/>
      <c r="C38" s="81"/>
    </row>
    <row r="39" spans="2:3" x14ac:dyDescent="0.35">
      <c r="B39" s="81"/>
      <c r="C39" s="81"/>
    </row>
    <row r="40" spans="2:3" x14ac:dyDescent="0.35">
      <c r="B40" s="81"/>
      <c r="C40" s="81"/>
    </row>
    <row r="41" spans="2:3" x14ac:dyDescent="0.35">
      <c r="B41" s="81"/>
      <c r="C41" s="81"/>
    </row>
    <row r="42" spans="2:3" x14ac:dyDescent="0.35">
      <c r="B42" s="81"/>
      <c r="C42" s="81"/>
    </row>
    <row r="43" spans="2:3" x14ac:dyDescent="0.35">
      <c r="B43" s="81"/>
      <c r="C43" s="81"/>
    </row>
  </sheetData>
  <sheetProtection algorithmName="SHA-512" hashValue="9/pKixI0HszTwY+s9MhhxhPbfTNXStaVuJnr2w6CKHd0pjdciVyo8gZzUfjGf0zAaqvExPK2PY8+nQdtf1lOng==" saltValue="ZRaHKAb3SXSh2OWYEFgt8A==" spinCount="100000" sheet="1" objects="1" scenarios="1" selectLockedCells="1"/>
  <mergeCells count="24">
    <mergeCell ref="B29:C29"/>
    <mergeCell ref="B16:B19"/>
    <mergeCell ref="D16:T19"/>
    <mergeCell ref="B9:B12"/>
    <mergeCell ref="B5:C5"/>
    <mergeCell ref="D5:E5"/>
    <mergeCell ref="F5:V5"/>
    <mergeCell ref="W16:W19"/>
    <mergeCell ref="AB16:AB17"/>
    <mergeCell ref="B23:B24"/>
    <mergeCell ref="K23:S24"/>
    <mergeCell ref="B28:C28"/>
    <mergeCell ref="B43:C43"/>
    <mergeCell ref="B30:C30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5F63F93-8B46-412C-9543-83D41A7C070C}">
          <x14:formula1>
            <xm:f>Reference!$A$4:$A$19</xm:f>
          </x14:formula1>
          <xm:sqref>D5:E5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630FB-2BB4-4DB7-AB5C-18AE86D6BE25}">
  <dimension ref="A1:H19"/>
  <sheetViews>
    <sheetView workbookViewId="0">
      <selection activeCell="J5" sqref="J5"/>
    </sheetView>
  </sheetViews>
  <sheetFormatPr defaultRowHeight="14.5" x14ac:dyDescent="0.35"/>
  <cols>
    <col min="1" max="1" width="25" style="4" customWidth="1"/>
    <col min="2" max="2" width="25" customWidth="1"/>
    <col min="3" max="3" width="25.1796875" customWidth="1"/>
    <col min="4" max="6" width="25" customWidth="1"/>
    <col min="7" max="7" width="31.26953125" customWidth="1"/>
  </cols>
  <sheetData>
    <row r="1" spans="1:8" ht="31.5" customHeight="1" x14ac:dyDescent="0.35">
      <c r="A1" s="4" t="s">
        <v>0</v>
      </c>
      <c r="B1" s="106" t="s">
        <v>63</v>
      </c>
      <c r="C1" s="107"/>
      <c r="D1" s="107"/>
      <c r="E1" s="107"/>
      <c r="F1" s="108"/>
      <c r="G1" s="53"/>
      <c r="H1" s="53"/>
    </row>
    <row r="2" spans="1:8" ht="31.5" customHeight="1" thickBot="1" x14ac:dyDescent="0.4">
      <c r="B2" s="109"/>
      <c r="C2" s="110"/>
      <c r="D2" s="110"/>
      <c r="E2" s="110"/>
      <c r="F2" s="111"/>
      <c r="G2" s="5" t="s">
        <v>59</v>
      </c>
    </row>
    <row r="3" spans="1:8" x14ac:dyDescent="0.35">
      <c r="A3" s="66" t="s">
        <v>1</v>
      </c>
      <c r="B3" s="67" t="s">
        <v>14</v>
      </c>
      <c r="C3" s="67" t="s">
        <v>13</v>
      </c>
      <c r="D3" s="67" t="s">
        <v>16</v>
      </c>
      <c r="E3" s="67" t="s">
        <v>15</v>
      </c>
      <c r="F3" s="68" t="s">
        <v>2</v>
      </c>
      <c r="G3" s="69" t="s">
        <v>58</v>
      </c>
    </row>
    <row r="4" spans="1:8" ht="31.5" customHeight="1" x14ac:dyDescent="0.35">
      <c r="A4" s="56" t="s">
        <v>3</v>
      </c>
      <c r="B4" s="1">
        <f t="shared" ref="B4:B7" si="0">D4-28</f>
        <v>46112</v>
      </c>
      <c r="C4" s="1">
        <f t="shared" ref="C4:C7" si="1">D4-7</f>
        <v>46133</v>
      </c>
      <c r="D4" s="1">
        <v>46140</v>
      </c>
      <c r="E4" s="1">
        <v>46162</v>
      </c>
      <c r="F4" s="57">
        <v>46169</v>
      </c>
      <c r="G4" s="65">
        <f>ReferenceTable[[#This Row],[Cutoff date]]-13</f>
        <v>46127</v>
      </c>
    </row>
    <row r="5" spans="1:8" ht="31.5" customHeight="1" x14ac:dyDescent="0.35">
      <c r="A5" s="56" t="s">
        <v>4</v>
      </c>
      <c r="B5" s="1">
        <f t="shared" si="0"/>
        <v>46168</v>
      </c>
      <c r="C5" s="1">
        <f t="shared" si="1"/>
        <v>46189</v>
      </c>
      <c r="D5" s="1">
        <v>46196</v>
      </c>
      <c r="E5" s="1">
        <v>46218</v>
      </c>
      <c r="F5" s="57">
        <v>46225</v>
      </c>
      <c r="G5" s="1">
        <f>ReferenceTable[[#This Row],[Cutoff date]]-13</f>
        <v>46183</v>
      </c>
    </row>
    <row r="6" spans="1:8" ht="31.5" customHeight="1" x14ac:dyDescent="0.35">
      <c r="A6" s="56" t="s">
        <v>5</v>
      </c>
      <c r="B6" s="1">
        <f t="shared" si="0"/>
        <v>46238</v>
      </c>
      <c r="C6" s="1">
        <f t="shared" si="1"/>
        <v>46259</v>
      </c>
      <c r="D6" s="1">
        <v>46266</v>
      </c>
      <c r="E6" s="1">
        <v>46288</v>
      </c>
      <c r="F6" s="57">
        <v>46295</v>
      </c>
      <c r="G6" s="1">
        <f>ReferenceTable[[#This Row],[Cutoff date]]-13</f>
        <v>46253</v>
      </c>
    </row>
    <row r="7" spans="1:8" ht="31.5" customHeight="1" x14ac:dyDescent="0.35">
      <c r="A7" s="56" t="s">
        <v>6</v>
      </c>
      <c r="B7" s="1">
        <f t="shared" si="0"/>
        <v>46301</v>
      </c>
      <c r="C7" s="1">
        <f t="shared" si="1"/>
        <v>46322</v>
      </c>
      <c r="D7" s="1">
        <f t="shared" ref="D7:D12" si="2">E7-22</f>
        <v>46329</v>
      </c>
      <c r="E7" s="1">
        <v>46351</v>
      </c>
      <c r="F7" s="57">
        <v>46358</v>
      </c>
      <c r="G7" s="1">
        <f>ReferenceTable[[#This Row],[Cutoff date]]-13</f>
        <v>46316</v>
      </c>
    </row>
    <row r="8" spans="1:8" ht="31.5" customHeight="1" x14ac:dyDescent="0.35">
      <c r="A8" s="56" t="s">
        <v>8</v>
      </c>
      <c r="B8" s="1">
        <f>D8-28</f>
        <v>46364</v>
      </c>
      <c r="C8" s="1">
        <f>D8-7</f>
        <v>46385</v>
      </c>
      <c r="D8" s="1">
        <f t="shared" si="2"/>
        <v>46392</v>
      </c>
      <c r="E8" s="1">
        <v>46414</v>
      </c>
      <c r="F8" s="57">
        <v>46421</v>
      </c>
      <c r="G8" s="1">
        <f>ReferenceTable[[#This Row],[Cutoff date]]-13</f>
        <v>46379</v>
      </c>
    </row>
    <row r="9" spans="1:8" ht="31.5" customHeight="1" x14ac:dyDescent="0.35">
      <c r="A9" s="56" t="s">
        <v>9</v>
      </c>
      <c r="B9" s="1">
        <f t="shared" ref="B9:B13" si="3">D9-28</f>
        <v>46413</v>
      </c>
      <c r="C9" s="1">
        <f t="shared" ref="C9:C12" si="4">D9-7</f>
        <v>46434</v>
      </c>
      <c r="D9" s="1">
        <f t="shared" si="2"/>
        <v>46441</v>
      </c>
      <c r="E9" s="1">
        <v>46463</v>
      </c>
      <c r="F9" s="57">
        <v>46477</v>
      </c>
      <c r="G9" s="1">
        <f>ReferenceTable[[#This Row],[Cutoff date]]-13</f>
        <v>46428</v>
      </c>
    </row>
    <row r="10" spans="1:8" ht="31.5" customHeight="1" x14ac:dyDescent="0.35">
      <c r="A10" s="56" t="s">
        <v>10</v>
      </c>
      <c r="B10" s="1">
        <f t="shared" si="3"/>
        <v>46476</v>
      </c>
      <c r="C10" s="1">
        <f t="shared" si="4"/>
        <v>46497</v>
      </c>
      <c r="D10" s="1">
        <f t="shared" si="2"/>
        <v>46504</v>
      </c>
      <c r="E10" s="2">
        <v>46526</v>
      </c>
      <c r="F10" s="58">
        <v>46533</v>
      </c>
      <c r="G10" s="1">
        <f>ReferenceTable[[#This Row],[Cutoff date]]-13</f>
        <v>46491</v>
      </c>
    </row>
    <row r="11" spans="1:8" ht="31.5" customHeight="1" x14ac:dyDescent="0.35">
      <c r="A11" s="56" t="s">
        <v>11</v>
      </c>
      <c r="B11" s="1">
        <f t="shared" si="3"/>
        <v>46539</v>
      </c>
      <c r="C11" s="1">
        <f t="shared" si="4"/>
        <v>46560</v>
      </c>
      <c r="D11" s="1">
        <f t="shared" si="2"/>
        <v>46567</v>
      </c>
      <c r="E11" s="1">
        <v>46589</v>
      </c>
      <c r="F11" s="57">
        <v>46596</v>
      </c>
      <c r="G11" s="1">
        <f>ReferenceTable[[#This Row],[Cutoff date]]-13</f>
        <v>46554</v>
      </c>
    </row>
    <row r="12" spans="1:8" ht="31.5" customHeight="1" x14ac:dyDescent="0.35">
      <c r="A12" s="56" t="s">
        <v>7</v>
      </c>
      <c r="B12" s="1">
        <f t="shared" si="3"/>
        <v>46609</v>
      </c>
      <c r="C12" s="1">
        <f t="shared" si="4"/>
        <v>46630</v>
      </c>
      <c r="D12" s="1">
        <f t="shared" si="2"/>
        <v>46637</v>
      </c>
      <c r="E12" s="1">
        <v>46659</v>
      </c>
      <c r="F12" s="57">
        <v>46666</v>
      </c>
      <c r="G12" s="1">
        <f>ReferenceTable[[#This Row],[Cutoff date]]-13</f>
        <v>46624</v>
      </c>
    </row>
    <row r="13" spans="1:8" ht="31.5" customHeight="1" x14ac:dyDescent="0.35">
      <c r="A13" s="56" t="s">
        <v>12</v>
      </c>
      <c r="B13" s="1">
        <f t="shared" si="3"/>
        <v>46665</v>
      </c>
      <c r="C13" s="1">
        <f>D13-7</f>
        <v>46686</v>
      </c>
      <c r="D13" s="1">
        <f>E13-22</f>
        <v>46693</v>
      </c>
      <c r="E13" s="1">
        <v>46715</v>
      </c>
      <c r="F13" s="57">
        <v>46722</v>
      </c>
      <c r="G13" s="1">
        <f>ReferenceTable[[#This Row],[Cutoff date]]-13</f>
        <v>46680</v>
      </c>
    </row>
    <row r="14" spans="1:8" ht="31.5" customHeight="1" x14ac:dyDescent="0.35">
      <c r="A14" s="56" t="s">
        <v>52</v>
      </c>
      <c r="B14" s="1">
        <f t="shared" ref="B14:B19" si="5">D14-28</f>
        <v>46728</v>
      </c>
      <c r="C14" s="1">
        <f t="shared" ref="C14:C19" si="6">D14-7</f>
        <v>46749</v>
      </c>
      <c r="D14" s="1">
        <f t="shared" ref="D14:D19" si="7">E14-22</f>
        <v>46756</v>
      </c>
      <c r="E14" s="1">
        <v>46778</v>
      </c>
      <c r="F14" s="57">
        <v>46785</v>
      </c>
      <c r="G14" s="1">
        <f>ReferenceTable[[#This Row],[Cutoff date]]-13</f>
        <v>46743</v>
      </c>
    </row>
    <row r="15" spans="1:8" ht="31.5" customHeight="1" x14ac:dyDescent="0.35">
      <c r="A15" s="56" t="s">
        <v>53</v>
      </c>
      <c r="B15" s="1">
        <f t="shared" si="5"/>
        <v>46777</v>
      </c>
      <c r="C15" s="1">
        <f t="shared" si="6"/>
        <v>46798</v>
      </c>
      <c r="D15" s="1">
        <f t="shared" si="7"/>
        <v>46805</v>
      </c>
      <c r="E15" s="1">
        <v>46827</v>
      </c>
      <c r="F15" s="57">
        <v>46841</v>
      </c>
      <c r="G15" s="1">
        <f>ReferenceTable[[#This Row],[Cutoff date]]-13</f>
        <v>46792</v>
      </c>
    </row>
    <row r="16" spans="1:8" ht="31.5" customHeight="1" x14ac:dyDescent="0.35">
      <c r="A16" s="56" t="s">
        <v>54</v>
      </c>
      <c r="B16" s="1">
        <f t="shared" si="5"/>
        <v>46840</v>
      </c>
      <c r="C16" s="1">
        <f t="shared" si="6"/>
        <v>46861</v>
      </c>
      <c r="D16" s="1">
        <f t="shared" si="7"/>
        <v>46868</v>
      </c>
      <c r="E16" s="1">
        <v>46890</v>
      </c>
      <c r="F16" s="57">
        <v>46897</v>
      </c>
      <c r="G16" s="1">
        <f>ReferenceTable[[#This Row],[Cutoff date]]-13</f>
        <v>46855</v>
      </c>
    </row>
    <row r="17" spans="1:7" ht="31.5" customHeight="1" x14ac:dyDescent="0.35">
      <c r="A17" s="56" t="s">
        <v>55</v>
      </c>
      <c r="B17" s="1">
        <f t="shared" si="5"/>
        <v>46903</v>
      </c>
      <c r="C17" s="1">
        <f t="shared" si="6"/>
        <v>46924</v>
      </c>
      <c r="D17" s="1">
        <f t="shared" si="7"/>
        <v>46931</v>
      </c>
      <c r="E17" s="1">
        <v>46953</v>
      </c>
      <c r="F17" s="57">
        <v>46960</v>
      </c>
      <c r="G17" s="1">
        <f>ReferenceTable[[#This Row],[Cutoff date]]-13</f>
        <v>46918</v>
      </c>
    </row>
    <row r="18" spans="1:7" ht="31.5" customHeight="1" x14ac:dyDescent="0.35">
      <c r="A18" s="56" t="s">
        <v>56</v>
      </c>
      <c r="B18" s="1">
        <f t="shared" si="5"/>
        <v>46973</v>
      </c>
      <c r="C18" s="1">
        <f t="shared" si="6"/>
        <v>46994</v>
      </c>
      <c r="D18" s="1">
        <f t="shared" si="7"/>
        <v>47001</v>
      </c>
      <c r="E18" s="1">
        <v>47023</v>
      </c>
      <c r="F18" s="57">
        <v>47030</v>
      </c>
      <c r="G18" s="1">
        <f>ReferenceTable[[#This Row],[Cutoff date]]-13</f>
        <v>46988</v>
      </c>
    </row>
    <row r="19" spans="1:7" ht="31.5" customHeight="1" x14ac:dyDescent="0.35">
      <c r="A19" s="59" t="s">
        <v>51</v>
      </c>
      <c r="B19" s="60">
        <f t="shared" si="5"/>
        <v>47029</v>
      </c>
      <c r="C19" s="60">
        <f t="shared" si="6"/>
        <v>47050</v>
      </c>
      <c r="D19" s="60">
        <f t="shared" si="7"/>
        <v>47057</v>
      </c>
      <c r="E19" s="60">
        <v>47079</v>
      </c>
      <c r="F19" s="70">
        <v>47086</v>
      </c>
      <c r="G19" s="60">
        <f>ReferenceTable[[#This Row],[Cutoff date]]-13</f>
        <v>47044</v>
      </c>
    </row>
  </sheetData>
  <sheetProtection algorithmName="SHA-512" hashValue="ko20+/kxxhjXputy6n2uDY+go87SUW0tkdeA6CR9yj//aLlXB6o1ZXlkOWmDgq4n1avhbtcCmljIwJdapGPPgw==" saltValue="vuUp0tsWfS6hgMZzslRfVA==" spinCount="100000" sheet="1" objects="1" scenarios="1" selectLockedCells="1" selectUnlockedCells="1"/>
  <mergeCells count="1">
    <mergeCell ref="B1:F2"/>
  </mergeCells>
  <phoneticPr fontId="15" type="noConversion"/>
  <pageMargins left="0.7" right="0.7" top="0.75" bottom="0.75" header="0.3" footer="0.3"/>
  <pageSetup paperSize="9" orientation="portrait" horizontalDpi="300" verticalDpi="300" r:id="rId1"/>
  <headerFooter>
    <oddHeader>&amp;L&amp;"Calibri"&amp;10&amp;K000000 General&amp;1#_x000D_</oddHead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f27fdf6f-bdd6-4c4a-8dc1-69eb5057b518" xsi:nil="true"/>
    <lcf76f155ced4ddcb4097134ff3c332f xmlns="6b9fa28b-ddcc-4041-8725-bebe945943fa">
      <Terms xmlns="http://schemas.microsoft.com/office/infopath/2007/PartnerControls"/>
    </lcf76f155ced4ddcb4097134ff3c332f>
    <TaxCatchAll xmlns="a65b25b1-58dd-444e-9593-beddacfcd12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F213A04EF1CB48A46E8BE59C8EFE11" ma:contentTypeVersion="5" ma:contentTypeDescription="Create a new document." ma:contentTypeScope="" ma:versionID="9b35a15f3a7e63b6aa6cb255e39a9d33">
  <xsd:schema xmlns:xsd="http://www.w3.org/2001/XMLSchema" xmlns:xs="http://www.w3.org/2001/XMLSchema" xmlns:p="http://schemas.microsoft.com/office/2006/metadata/properties" xmlns:ns2="f27fdf6f-bdd6-4c4a-8dc1-69eb5057b518" xmlns:ns3="8fb9298f-339f-4eb3-a9fd-d8f07f6f51b9" xmlns:ns4="6b9fa28b-ddcc-4041-8725-bebe945943fa" xmlns:ns5="a65b25b1-58dd-444e-9593-beddacfcd12c" targetNamespace="http://schemas.microsoft.com/office/2006/metadata/properties" ma:root="true" ma:fieldsID="e264808f5bae247b31fe1436d0887d40" ns2:_="" ns3:_="" ns4:_="" ns5:_="">
    <xsd:import namespace="f27fdf6f-bdd6-4c4a-8dc1-69eb5057b518"/>
    <xsd:import namespace="8fb9298f-339f-4eb3-a9fd-d8f07f6f51b9"/>
    <xsd:import namespace="6b9fa28b-ddcc-4041-8725-bebe945943fa"/>
    <xsd:import namespace="a65b25b1-58dd-444e-9593-beddacfcd1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_Flow_SignoffStatus" minOccurs="0"/>
                <xsd:element ref="ns2:MediaServiceBillingMetadata" minOccurs="0"/>
                <xsd:element ref="ns4:lcf76f155ced4ddcb4097134ff3c332f" minOccurs="0"/>
                <xsd:element ref="ns5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7fdf6f-bdd6-4c4a-8dc1-69eb5057b5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3" nillable="true" ma:displayName="Sign-off status" ma:internalName="Sign_x002d_off_x0020_status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b9298f-339f-4eb3-a9fd-d8f07f6f51b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9fa28b-ddcc-4041-8725-bebe945943fa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85fefd14-5d55-4234-9e3d-a596bbbe9a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5b25b1-58dd-444e-9593-beddacfcd12c" elementFormDefault="qualified">
    <xsd:import namespace="http://schemas.microsoft.com/office/2006/documentManagement/types"/>
    <xsd:import namespace="http://schemas.microsoft.com/office/infopath/2007/PartnerControls"/>
    <xsd:element name="TaxCatchAll" ma:index="27" nillable="true" ma:displayName="Taxonomy Catch All Column" ma:hidden="true" ma:list="{a3929dea-9531-4f29-854a-45b45709a432}" ma:internalName="TaxCatchAll" ma:showField="CatchAllData" ma:web="a65b25b1-58dd-444e-9593-beddacfcd1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F437C2-7157-42CC-A0EA-10944BA5BC6D}">
  <ds:schemaRefs>
    <ds:schemaRef ds:uri="http://purl.org/dc/elements/1.1/"/>
    <ds:schemaRef ds:uri="http://purl.org/dc/dcmitype/"/>
    <ds:schemaRef ds:uri="8fb9298f-339f-4eb3-a9fd-d8f07f6f51b9"/>
    <ds:schemaRef ds:uri="f27fdf6f-bdd6-4c4a-8dc1-69eb5057b518"/>
    <ds:schemaRef ds:uri="http://purl.org/dc/terms/"/>
    <ds:schemaRef ds:uri="a65b25b1-58dd-444e-9593-beddacfcd12c"/>
    <ds:schemaRef ds:uri="6b9fa28b-ddcc-4041-8725-bebe945943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E290D78-6697-49D0-BDDC-43763B6B06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7fdf6f-bdd6-4c4a-8dc1-69eb5057b518"/>
    <ds:schemaRef ds:uri="8fb9298f-339f-4eb3-a9fd-d8f07f6f51b9"/>
    <ds:schemaRef ds:uri="6b9fa28b-ddcc-4041-8725-bebe945943fa"/>
    <ds:schemaRef ds:uri="a65b25b1-58dd-444e-9593-beddacfcd1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167F3AE-C325-42BF-8B7A-83C05FA39F6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Notes for use</vt:lpstr>
      <vt:lpstr>BCA Target SORT</vt:lpstr>
      <vt:lpstr>BCA Energisation Date</vt:lpstr>
      <vt:lpstr>non-BCA Target SORT</vt:lpstr>
      <vt:lpstr>Reference</vt:lpstr>
      <vt:lpstr>EONDate</vt:lpstr>
      <vt:lpstr>'BCA Target SORT'!Print_Area</vt:lpstr>
      <vt:lpstr>TargetSORTDate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 Wells</dc:creator>
  <cp:lastModifiedBy>Jill Wells</cp:lastModifiedBy>
  <cp:lastPrinted>2026-04-27T14:02:45Z</cp:lastPrinted>
  <dcterms:created xsi:type="dcterms:W3CDTF">2026-04-17T10:01:52Z</dcterms:created>
  <dcterms:modified xsi:type="dcterms:W3CDTF">2026-07-01T16:37:28Z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d8ea52-c780-4b8e-a340-9b7c17991182_Enabled">
    <vt:lpwstr>true</vt:lpwstr>
  </property>
  <property fmtid="{D5CDD505-2E9C-101B-9397-08002B2CF9AE}" pid="3" name="MSIP_Label_8bd8ea52-c780-4b8e-a340-9b7c17991182_SetDate">
    <vt:lpwstr>2026-04-17T12:52:16Z</vt:lpwstr>
  </property>
  <property fmtid="{D5CDD505-2E9C-101B-9397-08002B2CF9AE}" pid="4" name="MSIP_Label_8bd8ea52-c780-4b8e-a340-9b7c17991182_Method">
    <vt:lpwstr>Privileged</vt:lpwstr>
  </property>
  <property fmtid="{D5CDD505-2E9C-101B-9397-08002B2CF9AE}" pid="5" name="MSIP_Label_8bd8ea52-c780-4b8e-a340-9b7c17991182_Name">
    <vt:lpwstr>Internal Only New</vt:lpwstr>
  </property>
  <property fmtid="{D5CDD505-2E9C-101B-9397-08002B2CF9AE}" pid="6" name="MSIP_Label_8bd8ea52-c780-4b8e-a340-9b7c17991182_SiteId">
    <vt:lpwstr>a63c9e9e-b4db-442a-a94f-08718d788e8c</vt:lpwstr>
  </property>
  <property fmtid="{D5CDD505-2E9C-101B-9397-08002B2CF9AE}" pid="7" name="MSIP_Label_8bd8ea52-c780-4b8e-a340-9b7c17991182_ActionId">
    <vt:lpwstr>7a69e6b0-5d43-4cbd-816d-0ae50366c9cb</vt:lpwstr>
  </property>
  <property fmtid="{D5CDD505-2E9C-101B-9397-08002B2CF9AE}" pid="8" name="MSIP_Label_8bd8ea52-c780-4b8e-a340-9b7c17991182_ContentBits">
    <vt:lpwstr>1</vt:lpwstr>
  </property>
  <property fmtid="{D5CDD505-2E9C-101B-9397-08002B2CF9AE}" pid="9" name="MSIP_Label_8bd8ea52-c780-4b8e-a340-9b7c17991182_Tag">
    <vt:lpwstr>10, 0, 1, 1</vt:lpwstr>
  </property>
  <property fmtid="{D5CDD505-2E9C-101B-9397-08002B2CF9AE}" pid="10" name="ContentTypeId">
    <vt:lpwstr>0x010100C9F213A04EF1CB48A46E8BE59C8EFE11</vt:lpwstr>
  </property>
  <property fmtid="{D5CDD505-2E9C-101B-9397-08002B2CF9AE}" pid="11" name="MediaServiceImageTags">
    <vt:lpwstr/>
  </property>
</Properties>
</file>